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heckCompatibility="1" defaultThemeVersion="124226"/>
  <mc:AlternateContent xmlns:mc="http://schemas.openxmlformats.org/markup-compatibility/2006">
    <mc:Choice Requires="x15">
      <x15ac:absPath xmlns:x15ac="http://schemas.microsoft.com/office/spreadsheetml/2010/11/ac" url="C:\Users\37258\Desktop\"/>
    </mc:Choice>
  </mc:AlternateContent>
  <xr:revisionPtr revIDLastSave="0" documentId="13_ncr:1_{3ECFEDA7-742A-4383-90F5-0D9E80ABBE11}" xr6:coauthVersionLast="47" xr6:coauthVersionMax="47" xr10:uidLastSave="{00000000-0000-0000-0000-000000000000}"/>
  <bookViews>
    <workbookView xWindow="-120" yWindow="-120" windowWidth="29040" windowHeight="15720" tabRatio="757" xr2:uid="{00000000-000D-0000-FFFF-FFFF00000000}"/>
  </bookViews>
  <sheets>
    <sheet name="A. Eelarve" sheetId="11" r:id="rId1"/>
    <sheet name="Nähtamatu leht" sheetId="16" state="hidden" r:id="rId2"/>
  </sheets>
  <definedNames>
    <definedName name="Kinnituskiri" comment="Vali sobiv vastusevariant">'Nähtamatu leht'!$A$12:$A$14</definedName>
    <definedName name="Projekti_valdkond">'A. Eelarve'!$B$10</definedName>
    <definedName name="Ühik">'Nähtamatu leht'!$A$6:$A$9</definedName>
    <definedName name="Valdkond">'Nähtamatu leht'!$A$1:$A$3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6" i="11" l="1"/>
  <c r="G55" i="11"/>
  <c r="G54" i="11"/>
  <c r="G53" i="11"/>
  <c r="G51" i="11"/>
  <c r="G50" i="11"/>
  <c r="G49" i="11" s="1"/>
  <c r="G48" i="11"/>
  <c r="G47" i="11"/>
  <c r="G46" i="11"/>
  <c r="G45" i="11"/>
  <c r="G43" i="11"/>
  <c r="G41" i="11"/>
  <c r="G40" i="11"/>
  <c r="G39" i="11"/>
  <c r="G52" i="11" l="1"/>
  <c r="G44" i="11"/>
  <c r="B28" i="11" l="1"/>
  <c r="G36" i="11" l="1"/>
  <c r="D16" i="11" l="1"/>
  <c r="G42" i="11" l="1"/>
  <c r="G37" i="11"/>
  <c r="G38" i="11"/>
  <c r="C23" i="11"/>
  <c r="G35" i="11" l="1"/>
  <c r="G57" i="11" s="1"/>
  <c r="C21" i="11"/>
  <c r="G59" i="11" l="1"/>
  <c r="C20" i="11"/>
  <c r="C22" i="11" l="1"/>
  <c r="D20" i="11" l="1"/>
  <c r="D21" i="11"/>
  <c r="C24" i="11" l="1"/>
  <c r="C14" i="11" s="1"/>
  <c r="C15" i="11" l="1"/>
  <c r="C16" i="11" l="1"/>
  <c r="B29" i="11" s="1"/>
  <c r="B30" i="11" l="1"/>
</calcChain>
</file>

<file path=xl/sharedStrings.xml><?xml version="1.0" encoding="utf-8"?>
<sst xmlns="http://schemas.openxmlformats.org/spreadsheetml/2006/main" count="141" uniqueCount="116">
  <si>
    <t>Kululiik</t>
  </si>
  <si>
    <t>AMIF</t>
  </si>
  <si>
    <t>Tööjõukulud</t>
  </si>
  <si>
    <t>2.</t>
  </si>
  <si>
    <t>PROJEKTI KULUD KOKKU</t>
  </si>
  <si>
    <t>Rahastamisallikas</t>
  </si>
  <si>
    <t>Summa</t>
  </si>
  <si>
    <t>Riiklik kaasfinantseering</t>
  </si>
  <si>
    <t>KOKKU</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</si>
  <si>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</si>
  <si>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</si>
  <si>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</si>
  <si>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</si>
  <si>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</si>
  <si>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</si>
  <si>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</si>
  <si>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</si>
  <si>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</si>
  <si>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</si>
  <si>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</si>
  <si>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</si>
  <si>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</si>
  <si>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</si>
  <si>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</si>
  <si>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</si>
  <si>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</si>
  <si>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</si>
  <si>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Toetuse taotleja:</t>
  </si>
  <si>
    <t>Projekti valdkond:</t>
  </si>
  <si>
    <t>kuu</t>
  </si>
  <si>
    <t>tk</t>
  </si>
  <si>
    <t>Osakaal %</t>
  </si>
  <si>
    <t>PROJEKTI MAKSUMUS KOKKU</t>
  </si>
  <si>
    <t>Jah</t>
  </si>
  <si>
    <t>Ei</t>
  </si>
  <si>
    <t>Ei kohaldu</t>
  </si>
  <si>
    <t>päev</t>
  </si>
  <si>
    <t>Projekti pealkiri:</t>
  </si>
  <si>
    <t>Tabel 2. Projekti kululiikide koondtabel (EUR)</t>
  </si>
  <si>
    <t>Tabel 1. Projekti tulud allikate lõikes (EUR)</t>
  </si>
  <si>
    <t>1.1.</t>
  </si>
  <si>
    <t>1.2.</t>
  </si>
  <si>
    <t>2.1.</t>
  </si>
  <si>
    <t>Ühiku hind</t>
  </si>
  <si>
    <t>Sõidu- ja lähetuskulud</t>
  </si>
  <si>
    <t>Projekti periood:</t>
  </si>
  <si>
    <t>2.2.</t>
  </si>
  <si>
    <t>Eesti Punane Rist</t>
  </si>
  <si>
    <t>Tagasisaatmine</t>
  </si>
  <si>
    <t>1.3.</t>
  </si>
  <si>
    <t>2.2.1.</t>
  </si>
  <si>
    <t>Majutuskulud</t>
  </si>
  <si>
    <t>2.2.2.</t>
  </si>
  <si>
    <t>Osalemine väljasaatmise vaatlemisega seotud koolitustel/konverentsidel</t>
  </si>
  <si>
    <t>2.2.3.</t>
  </si>
  <si>
    <t>Transpordikulud välismaal</t>
  </si>
  <si>
    <t>6 persooni, 4 ööd, 1 kord</t>
  </si>
  <si>
    <t>Õppereis Luksemburgi ja Saksamaale</t>
  </si>
  <si>
    <t>Töölepingu alusel osalise koormusega (3 x 25%) väljasaatmiste monitoorimine. Sisaldab kõiki tööjõumakse.</t>
  </si>
  <si>
    <t>Projektijuht (1 töötaja)</t>
  </si>
  <si>
    <t>Monitoorija (3 töötajat)</t>
  </si>
  <si>
    <t>Raamatupidaja (1 töötaja)</t>
  </si>
  <si>
    <t>AMIF2020-2</t>
  </si>
  <si>
    <t>Projekti tunnus:</t>
  </si>
  <si>
    <t>Eesti Punase Risti töötajate väljasaatmisalase pädevuse tõstmiseks</t>
  </si>
  <si>
    <t>Väljasaatmiste vaatleja koolitamine, nii olemasolevate täienduskoolitus kui uute vaatlejate koolitamine</t>
  </si>
  <si>
    <t>Tabel 3. Projekti kulude prognoos meetmete lõikes (EUR) (kui kohaldub)</t>
  </si>
  <si>
    <t>Kaasnevad meetmed (pädevate asutuste töötajate koolitamine)</t>
  </si>
  <si>
    <t>Kaasnevad meetmed (väljasaatmiste vaatlemine)</t>
  </si>
  <si>
    <t>Lennupiletid</t>
  </si>
  <si>
    <t>Väljasaatmiste vaatleja kulud</t>
  </si>
  <si>
    <t>Lisa 2</t>
  </si>
  <si>
    <t>Tabel 4. Projekti detailne eelarve (EUR)</t>
  </si>
  <si>
    <t>Transpordikulud Eestis</t>
  </si>
  <si>
    <t>2.2.4.</t>
  </si>
  <si>
    <t>Vaatlemisega seotud päevarahad</t>
  </si>
  <si>
    <t>Vaatlejate tasu</t>
  </si>
  <si>
    <t>Vaatlejate koolitamise, õppereisi jms päevarahad</t>
  </si>
  <si>
    <t>Sõidu-, transpordi-, kindlustus- jms kulud</t>
  </si>
  <si>
    <t>Lennupilteid</t>
  </si>
  <si>
    <t>Viisa-, kindlustus- jms kulud</t>
  </si>
  <si>
    <t>6 persooni, 1 kord, sisaldab lennupileteid, reisikindlustust jms</t>
  </si>
  <si>
    <t>6 persooni, 1 kord (kohalik transport, takso vms)</t>
  </si>
  <si>
    <t>Väljasaatmise vaatlemine väljaspool Eestit</t>
  </si>
  <si>
    <t>2.3.</t>
  </si>
  <si>
    <t>2.3.1.</t>
  </si>
  <si>
    <t>2.3.2.</t>
  </si>
  <si>
    <t>2.4.</t>
  </si>
  <si>
    <t>2.4.1.</t>
  </si>
  <si>
    <t>2.4.2.</t>
  </si>
  <si>
    <t>2.4.3.</t>
  </si>
  <si>
    <t>2.5.</t>
  </si>
  <si>
    <t>Koolituste majutuskulud</t>
  </si>
  <si>
    <t>Õppereisi majutuskulud</t>
  </si>
  <si>
    <t>Koolituste ja õppereisiga seotud lähetuste päevarahad</t>
  </si>
  <si>
    <t>Töölepingu alusel osalise koormusega (25%) projekti raamatupidamise haldamine. Sisaldab kõiki tööjõumakse.</t>
  </si>
  <si>
    <t>Töölepingu alusel osalise koormusega (50%) projekti juhtimine, aruannete koostamine jms. Sisaldab kõiki tööjõumakse.</t>
  </si>
  <si>
    <t>Sunniviisiliste  tagasisaatmiste sõltumatu vaatlemine – 3</t>
  </si>
  <si>
    <t>Kulud sihtriigis, 3 persooni, arvestuslikult 3 korda</t>
  </si>
  <si>
    <t>3 persooni, arvestuslikult 3 ööd, 3 koolitust/konverentsi</t>
  </si>
  <si>
    <t>ASUTUSESISESEKS KASUTAMISEKS</t>
  </si>
  <si>
    <t>Teabevaldaja: Siseministeerium</t>
  </si>
  <si>
    <t>Juurdepääsupiirangu alus: TLS § 28 lg 2 p 13</t>
  </si>
  <si>
    <t>Algkuupäev: 03.06.2020</t>
  </si>
  <si>
    <t>Lõpptähtpäev: 03.06.2095</t>
  </si>
  <si>
    <t>1.4.</t>
  </si>
  <si>
    <t>1.5.</t>
  </si>
  <si>
    <t>1.6.</t>
  </si>
  <si>
    <t>Väljasaatmiste vaatlemisega seotud vaatlejate kulud 24 lendu, arvestuslikult 3 päeva vaatluse kohta</t>
  </si>
  <si>
    <t>24 lähetust</t>
  </si>
  <si>
    <t>24 lähetust majutusega arvestuslikult a 2 ööd</t>
  </si>
  <si>
    <t>Väljasaatmiste vaatlemine, hinnanguliselt 151 vaatlust. Eesti Punase Risti transport, takso vms</t>
  </si>
  <si>
    <t>01.02.2020–30.11.2023</t>
  </si>
  <si>
    <t>Töölepingu alusel osalise koormusega (50%) projekti juhtimine, aruannete koostamine jms. Sisaldab kõiki tööjõumakse. 01.01.2023-30.11.2023</t>
  </si>
  <si>
    <t>Töölepingu alusel osalise koormusega (3 x 25%) väljasaatmiste monitoorimine. Sisaldab kõiki tööjõumakse. 01.01.2023-30.11.2023</t>
  </si>
  <si>
    <t>Töölepingu alusel osalise koormusega (25%) projekti raamatupidamise haldamine. Sisaldab kõiki tööjõumakse. 01.01.2023-30.11.2023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</si>
</sst>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b/>
      <sz val="11"/>
      <color theme="1"/>
      <name val="Times New Roman"/>
      <family val="1"/>
      <charset val="186"/>
    </font>
    <font>
      <sz val="11"/>
      <color theme="1"/>
      <name val="Times New Roman"/>
      <family val="1"/>
      <charset val="186"/>
    </font>
    <font>
      <b/>
      <sz val="12"/>
      <color rgb="FF00B0F0"/>
      <name val="Times New Roman"/>
      <family val="1"/>
      <charset val="186"/>
    </font>
    <font>
      <vertAlign val="superscript"/>
      <sz val="12"/>
      <color theme="1"/>
      <name val="Times New Roman"/>
      <family val="1"/>
      <charset val="186"/>
    </font>
  </fonts>
  <fills count="7">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78">
    <xf numFmtId="0" fontId="0" fillId="0" borderId="0" xfId="0"/>
    <xf numFmtId="0" fontId="2" fillId="0" borderId="0" xfId="0" applyFont="1"/>
    <xf numFmtId="0" fontId="2" fillId="0" borderId="0" xfId="0" applyFont="1" applyProtection="1">
      <protection locked="0"/>
    </xf>
    <xf numFmtId="0" fontId="2" fillId="0" borderId="1" xfId="0" applyFont="1" applyBorder="1" applyProtection="1">
      <protection locked="0" hidden="1"/>
    </xf>
    <xf numFmtId="0" fontId="2" fillId="0" borderId="0" xfId="0" applyFo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0" borderId="1" xfId="0" applyFont="1" applyBorder="1" applyProtection="1">
      <protection hidden="1"/>
    </xf>
    <xf numFmtId="0" fontId="2" fillId="0" borderId="1" xfId="0" applyFont="1" applyBorder="1" applyProtection="1">
      <protection hidden="1"/>
    </xf>
    <xf numFmtId="0" fontId="4" fillId="0" borderId="0" xfId="0" applyFont="1" applyProtection="1">
      <protection hidden="1"/>
    </xf>
    <xf numFmtId="0" fontId="3" fillId="0" borderId="0" xfId="0" applyFont="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7" fillId="0" borderId="0" xfId="1" applyFont="1" applyProtection="1">
      <protection hidden="1"/>
    </xf>
    <xf numFmtId="0" fontId="3" fillId="2" borderId="2" xfId="0" applyFont="1" applyFill="1" applyBorder="1" applyProtection="1">
      <protection hidden="1"/>
    </xf>
    <xf numFmtId="0" fontId="0" fillId="2" borderId="3" xfId="0" applyFill="1" applyBorder="1" applyProtection="1">
      <protection hidden="1"/>
    </xf>
    <xf numFmtId="4" fontId="2" fillId="0" borderId="1" xfId="0" applyNumberFormat="1" applyFont="1" applyBorder="1" applyProtection="1">
      <protection hidden="1"/>
    </xf>
    <xf numFmtId="4" fontId="2" fillId="5" borderId="1" xfId="0" applyNumberFormat="1" applyFont="1" applyFill="1" applyBorder="1" applyProtection="1">
      <protection locked="0" hidden="1"/>
    </xf>
    <xf numFmtId="4" fontId="3" fillId="4"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3" borderId="1" xfId="0" applyNumberFormat="1" applyFont="1" applyFill="1" applyBorder="1" applyProtection="1">
      <protection locked="0" hidden="1"/>
    </xf>
    <xf numFmtId="0" fontId="8" fillId="0" borderId="1" xfId="0" applyFont="1" applyBorder="1" applyProtection="1">
      <protection hidden="1"/>
    </xf>
    <xf numFmtId="0" fontId="10" fillId="0" borderId="0" xfId="0" applyFont="1" applyAlignment="1">
      <alignment horizontal="right" vertical="center"/>
    </xf>
    <xf numFmtId="0" fontId="11" fillId="0" borderId="0" xfId="0" applyFont="1" applyAlignment="1">
      <alignment horizontal="right" vertical="center"/>
    </xf>
    <xf numFmtId="0" fontId="11" fillId="0" borderId="0" xfId="0" applyFont="1"/>
    <xf numFmtId="0" fontId="2" fillId="0" borderId="0" xfId="0" applyFont="1" applyAlignment="1" applyProtection="1">
      <alignment horizontal="right"/>
      <protection locked="0"/>
    </xf>
    <xf numFmtId="0" fontId="2" fillId="0" borderId="1" xfId="0" applyFont="1" applyBorder="1" applyAlignment="1" applyProtection="1">
      <alignment wrapText="1"/>
      <protection locked="0" hidden="1"/>
    </xf>
    <xf numFmtId="0" fontId="3" fillId="0" borderId="0" xfId="0" applyFont="1" applyProtection="1">
      <protection locked="0" hidden="1"/>
    </xf>
    <xf numFmtId="0" fontId="3" fillId="2" borderId="1" xfId="0" applyFont="1" applyFill="1" applyBorder="1" applyAlignment="1" applyProtection="1">
      <alignment horizontal="center" wrapText="1"/>
      <protection hidden="1"/>
    </xf>
    <xf numFmtId="0" fontId="1" fillId="0" borderId="0" xfId="0" applyFont="1" applyProtection="1">
      <protection hidden="1"/>
    </xf>
    <xf numFmtId="4" fontId="3" fillId="0" borderId="0" xfId="0" applyNumberFormat="1" applyFont="1" applyProtection="1">
      <protection hidden="1"/>
    </xf>
    <xf numFmtId="4" fontId="5" fillId="0" borderId="0" xfId="0" applyNumberFormat="1" applyFont="1" applyProtection="1">
      <protection hidden="1"/>
    </xf>
    <xf numFmtId="4" fontId="12" fillId="0" borderId="0" xfId="0" applyNumberFormat="1" applyFont="1" applyProtection="1">
      <protection hidden="1"/>
    </xf>
    <xf numFmtId="0" fontId="12" fillId="0" borderId="0" xfId="0" applyFont="1" applyAlignment="1">
      <alignment vertical="center"/>
    </xf>
    <xf numFmtId="0" fontId="12" fillId="0" borderId="0" xfId="0" applyFont="1" applyProtection="1">
      <protection locked="0" hidden="1"/>
    </xf>
    <xf numFmtId="0" fontId="12" fillId="0" borderId="0" xfId="0" applyFont="1" applyProtection="1">
      <protection hidden="1"/>
    </xf>
    <xf numFmtId="4" fontId="2" fillId="0" borderId="0" xfId="0" applyNumberFormat="1" applyFont="1" applyProtection="1">
      <protection hidden="1"/>
    </xf>
    <xf numFmtId="0" fontId="9" fillId="2" borderId="1" xfId="0" applyFont="1" applyFill="1" applyBorder="1" applyProtection="1">
      <protection hidden="1"/>
    </xf>
    <xf numFmtId="0" fontId="8" fillId="0" borderId="1" xfId="0" applyFont="1" applyBorder="1" applyAlignment="1" applyProtection="1">
      <alignment wrapText="1"/>
      <protection hidden="1"/>
    </xf>
    <xf numFmtId="4" fontId="8" fillId="0" borderId="1" xfId="0" applyNumberFormat="1" applyFont="1" applyBorder="1" applyProtection="1">
      <protection locked="0" hidden="1"/>
    </xf>
    <xf numFmtId="0" fontId="8" fillId="3" borderId="1" xfId="0" applyFont="1" applyFill="1" applyBorder="1" applyProtection="1">
      <protection hidden="1"/>
    </xf>
    <xf numFmtId="4" fontId="8" fillId="3" borderId="1" xfId="0" applyNumberFormat="1" applyFont="1" applyFill="1" applyBorder="1" applyProtection="1">
      <protection hidden="1"/>
    </xf>
    <xf numFmtId="0" fontId="9" fillId="0" borderId="1" xfId="0" applyFont="1" applyBorder="1" applyProtection="1">
      <protection locked="0" hidden="1"/>
    </xf>
    <xf numFmtId="0" fontId="8" fillId="0" borderId="1" xfId="0" applyFont="1" applyBorder="1" applyAlignment="1" applyProtection="1">
      <alignment wrapText="1"/>
      <protection locked="0" hidden="1"/>
    </xf>
    <xf numFmtId="4" fontId="9" fillId="0" borderId="1" xfId="0" applyNumberFormat="1" applyFont="1" applyBorder="1" applyProtection="1">
      <protection locked="0" hidden="1"/>
    </xf>
    <xf numFmtId="0" fontId="9" fillId="0" borderId="1" xfId="0" applyFont="1" applyBorder="1" applyAlignment="1" applyProtection="1">
      <alignment wrapText="1"/>
      <protection locked="0" hidden="1"/>
    </xf>
    <xf numFmtId="0" fontId="8" fillId="0" borderId="1" xfId="0" applyFont="1" applyBorder="1" applyProtection="1">
      <protection locked="0" hidden="1"/>
    </xf>
    <xf numFmtId="0" fontId="3" fillId="0" borderId="1" xfId="0" applyFont="1" applyBorder="1" applyAlignment="1" applyProtection="1">
      <alignment wrapText="1"/>
      <protection locked="0" hidden="1"/>
    </xf>
    <xf numFmtId="0" fontId="8" fillId="6" borderId="1" xfId="0" applyFont="1" applyFill="1" applyBorder="1" applyAlignment="1" applyProtection="1">
      <alignment wrapText="1"/>
      <protection locked="0" hidden="1"/>
    </xf>
    <xf numFmtId="0" fontId="2" fillId="0" borderId="0" xfId="0" applyFont="1" applyAlignment="1">
      <alignment horizontal="right" vertical="center"/>
    </xf>
    <xf numFmtId="0" fontId="13" fillId="0" borderId="0" xfId="0" applyFont="1" applyProtection="1">
      <protection locked="0"/>
    </xf>
    <xf numFmtId="2" fontId="2" fillId="0" borderId="1" xfId="0" applyNumberFormat="1" applyFont="1" applyBorder="1" applyProtection="1">
      <protection locked="0" hidden="1"/>
    </xf>
    <xf numFmtId="0" fontId="2" fillId="0" borderId="0" xfId="0" applyFont="1" applyAlignment="1" applyProtection="1">
      <alignment horizontal="right"/>
      <protection hidden="1"/>
    </xf>
    <xf numFmtId="4" fontId="2" fillId="0" borderId="0" xfId="0" applyNumberFormat="1" applyFont="1" applyProtection="1">
      <protection locked="0"/>
    </xf>
    <xf numFmtId="0" fontId="4" fillId="0" borderId="5"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7" fillId="0" borderId="5" xfId="1" applyFont="1" applyBorder="1" applyAlignment="1" applyProtection="1">
      <alignment horizontal="left"/>
      <protection hidden="1"/>
    </xf>
    <xf numFmtId="0" fontId="2" fillId="0" borderId="0" xfId="0" applyFont="1" applyAlignment="1" applyProtection="1">
      <alignment horizontal="right" wrapText="1"/>
      <protection locked="0"/>
    </xf>
    <xf numFmtId="0" fontId="3" fillId="2" borderId="2" xfId="0" applyFont="1" applyFill="1" applyBorder="1" applyProtection="1">
      <protection hidden="1"/>
    </xf>
    <xf numFmtId="0" fontId="0" fillId="2" borderId="3" xfId="0" applyFill="1" applyBorder="1" applyProtection="1">
      <protection hidden="1"/>
    </xf>
    <xf numFmtId="0" fontId="0" fillId="2" borderId="4" xfId="0" applyFill="1" applyBorder="1" applyProtection="1">
      <protection hidden="1"/>
    </xf>
    <xf numFmtId="0" fontId="1" fillId="2" borderId="4" xfId="0" applyFont="1" applyFill="1" applyBorder="1" applyProtection="1">
      <protection hidden="1"/>
    </xf>
    <xf numFmtId="0" fontId="3" fillId="4" borderId="2" xfId="0" applyFont="1" applyFill="1" applyBorder="1" applyProtection="1">
      <protection hidden="1"/>
    </xf>
    <xf numFmtId="0" fontId="1" fillId="4" borderId="4" xfId="0" applyFont="1" applyFill="1" applyBorder="1" applyProtection="1">
      <protection hidden="1"/>
    </xf>
    <xf numFmtId="0" fontId="1" fillId="2" borderId="3" xfId="0" applyFont="1" applyFill="1" applyBorder="1" applyProtection="1">
      <protection hidden="1"/>
    </xf>
    <xf numFmtId="0" fontId="3" fillId="3" borderId="2" xfId="0" applyFont="1" applyFill="1" applyBorder="1" applyProtection="1">
      <protection hidden="1"/>
    </xf>
    <xf numFmtId="0" fontId="0" fillId="3" borderId="3" xfId="0" applyFill="1" applyBorder="1" applyProtection="1">
      <protection hidden="1"/>
    </xf>
    <xf numFmtId="0" fontId="0" fillId="3" borderId="4" xfId="0" applyFill="1" applyBorder="1" applyProtection="1">
      <protection hidden="1"/>
    </xf>
    <xf numFmtId="0" fontId="3" fillId="3" borderId="2" xfId="0" applyFont="1" applyFill="1" applyBorder="1" applyProtection="1">
      <protection locked="0" hidden="1"/>
    </xf>
    <xf numFmtId="0" fontId="0" fillId="3" borderId="3" xfId="0" applyFill="1" applyBorder="1" applyProtection="1">
      <protection locked="0" hidden="1"/>
    </xf>
    <xf numFmtId="0" fontId="0" fillId="3" borderId="4" xfId="0" applyFill="1" applyBorder="1" applyProtection="1">
      <protection locked="0" hidden="1"/>
    </xf>
  </cellXfs>
  <cellStyles count="2">
    <cellStyle name="Hyperlink" xfId="1" builtinId="8"/>
    <cellStyle name="Normal" xfId="0" builtinId="0"/>
  </cellStyles>
  <dxfs count="4">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7</xdr:row>
      <xdr:rowOff>42333</xdr:rowOff>
    </xdr:from>
    <xdr:to>
      <xdr:col>2</xdr:col>
      <xdr:colOff>1320450</xdr:colOff>
      <xdr:row>11</xdr:row>
      <xdr:rowOff>84419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7</xdr:row>
      <xdr:rowOff>76573</xdr:rowOff>
    </xdr:from>
    <xdr:to>
      <xdr:col>2</xdr:col>
      <xdr:colOff>3154453</xdr:colOff>
      <xdr:row>11</xdr:row>
      <xdr:rowOff>88751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2"/>
  <sheetViews>
    <sheetView tabSelected="1" topLeftCell="A24" zoomScale="90" zoomScaleNormal="90" workbookViewId="0">
      <selection activeCell="L40" sqref="L40"/>
    </sheetView>
  </sheetViews>
  <sheetFormatPr defaultRowHeight="15.75" x14ac:dyDescent="0.25"/>
  <cols>
    <col min="1" max="1" width="25.42578125" style="2" customWidth="1"/>
    <col min="2" max="2" width="36" style="2" customWidth="1"/>
    <col min="3" max="3" width="54.7109375" style="2" customWidth="1"/>
    <col min="4" max="4" width="18" style="2" customWidth="1"/>
    <col min="5" max="5" width="7.28515625" style="2" bestFit="1" customWidth="1"/>
    <col min="6" max="6" width="12.28515625" style="2" bestFit="1" customWidth="1"/>
    <col min="7" max="7" width="11.28515625" style="2" customWidth="1"/>
    <col min="8" max="8" width="25.7109375" style="2" customWidth="1"/>
    <col min="9" max="9" width="12.28515625" style="2" customWidth="1"/>
    <col min="10" max="256" width="9.28515625" style="2"/>
    <col min="257" max="257" width="32.28515625" style="2" bestFit="1" customWidth="1"/>
    <col min="258" max="258" width="21.42578125" style="2" bestFit="1" customWidth="1"/>
    <col min="259" max="259" width="11.5703125" style="2" bestFit="1" customWidth="1"/>
    <col min="260" max="260" width="12.28515625" style="2" bestFit="1" customWidth="1"/>
    <col min="261" max="261" width="10.5703125" style="2" bestFit="1" customWidth="1"/>
    <col min="262" max="263" width="9.28515625" style="2"/>
    <col min="264" max="264" width="15.7109375" style="2" customWidth="1"/>
    <col min="265" max="512" width="9.28515625" style="2"/>
    <col min="513" max="513" width="32.28515625" style="2" bestFit="1" customWidth="1"/>
    <col min="514" max="514" width="21.42578125" style="2" bestFit="1" customWidth="1"/>
    <col min="515" max="515" width="11.5703125" style="2" bestFit="1" customWidth="1"/>
    <col min="516" max="516" width="12.28515625" style="2" bestFit="1" customWidth="1"/>
    <col min="517" max="517" width="10.5703125" style="2" bestFit="1" customWidth="1"/>
    <col min="518" max="519" width="9.28515625" style="2"/>
    <col min="520" max="520" width="15.7109375" style="2" customWidth="1"/>
    <col min="521" max="768" width="9.28515625" style="2"/>
    <col min="769" max="769" width="32.28515625" style="2" bestFit="1" customWidth="1"/>
    <col min="770" max="770" width="21.42578125" style="2" bestFit="1" customWidth="1"/>
    <col min="771" max="771" width="11.5703125" style="2" bestFit="1" customWidth="1"/>
    <col min="772" max="772" width="12.28515625" style="2" bestFit="1" customWidth="1"/>
    <col min="773" max="773" width="10.5703125" style="2" bestFit="1" customWidth="1"/>
    <col min="774" max="775" width="9.28515625" style="2"/>
    <col min="776" max="776" width="15.7109375" style="2" customWidth="1"/>
    <col min="777" max="1024" width="9.28515625" style="2"/>
    <col min="1025" max="1025" width="32.28515625" style="2" bestFit="1" customWidth="1"/>
    <col min="1026" max="1026" width="21.42578125" style="2" bestFit="1" customWidth="1"/>
    <col min="1027" max="1027" width="11.5703125" style="2" bestFit="1" customWidth="1"/>
    <col min="1028" max="1028" width="12.28515625" style="2" bestFit="1" customWidth="1"/>
    <col min="1029" max="1029" width="10.5703125" style="2" bestFit="1" customWidth="1"/>
    <col min="1030" max="1031" width="9.28515625" style="2"/>
    <col min="1032" max="1032" width="15.7109375" style="2" customWidth="1"/>
    <col min="1033" max="1280" width="9.28515625" style="2"/>
    <col min="1281" max="1281" width="32.28515625" style="2" bestFit="1" customWidth="1"/>
    <col min="1282" max="1282" width="21.42578125" style="2" bestFit="1" customWidth="1"/>
    <col min="1283" max="1283" width="11.5703125" style="2" bestFit="1" customWidth="1"/>
    <col min="1284" max="1284" width="12.28515625" style="2" bestFit="1" customWidth="1"/>
    <col min="1285" max="1285" width="10.5703125" style="2" bestFit="1" customWidth="1"/>
    <col min="1286" max="1287" width="9.28515625" style="2"/>
    <col min="1288" max="1288" width="15.7109375" style="2" customWidth="1"/>
    <col min="1289" max="1536" width="9.28515625" style="2"/>
    <col min="1537" max="1537" width="32.28515625" style="2" bestFit="1" customWidth="1"/>
    <col min="1538" max="1538" width="21.42578125" style="2" bestFit="1" customWidth="1"/>
    <col min="1539" max="1539" width="11.5703125" style="2" bestFit="1" customWidth="1"/>
    <col min="1540" max="1540" width="12.28515625" style="2" bestFit="1" customWidth="1"/>
    <col min="1541" max="1541" width="10.5703125" style="2" bestFit="1" customWidth="1"/>
    <col min="1542" max="1543" width="9.28515625" style="2"/>
    <col min="1544" max="1544" width="15.7109375" style="2" customWidth="1"/>
    <col min="1545" max="1792" width="9.28515625" style="2"/>
    <col min="1793" max="1793" width="32.28515625" style="2" bestFit="1" customWidth="1"/>
    <col min="1794" max="1794" width="21.42578125" style="2" bestFit="1" customWidth="1"/>
    <col min="1795" max="1795" width="11.5703125" style="2" bestFit="1" customWidth="1"/>
    <col min="1796" max="1796" width="12.28515625" style="2" bestFit="1" customWidth="1"/>
    <col min="1797" max="1797" width="10.5703125" style="2" bestFit="1" customWidth="1"/>
    <col min="1798" max="1799" width="9.28515625" style="2"/>
    <col min="1800" max="1800" width="15.7109375" style="2" customWidth="1"/>
    <col min="1801" max="2048" width="9.28515625" style="2"/>
    <col min="2049" max="2049" width="32.28515625" style="2" bestFit="1" customWidth="1"/>
    <col min="2050" max="2050" width="21.42578125" style="2" bestFit="1" customWidth="1"/>
    <col min="2051" max="2051" width="11.5703125" style="2" bestFit="1" customWidth="1"/>
    <col min="2052" max="2052" width="12.28515625" style="2" bestFit="1" customWidth="1"/>
    <col min="2053" max="2053" width="10.5703125" style="2" bestFit="1" customWidth="1"/>
    <col min="2054" max="2055" width="9.28515625" style="2"/>
    <col min="2056" max="2056" width="15.7109375" style="2" customWidth="1"/>
    <col min="2057" max="2304" width="9.28515625" style="2"/>
    <col min="2305" max="2305" width="32.28515625" style="2" bestFit="1" customWidth="1"/>
    <col min="2306" max="2306" width="21.42578125" style="2" bestFit="1" customWidth="1"/>
    <col min="2307" max="2307" width="11.5703125" style="2" bestFit="1" customWidth="1"/>
    <col min="2308" max="2308" width="12.28515625" style="2" bestFit="1" customWidth="1"/>
    <col min="2309" max="2309" width="10.5703125" style="2" bestFit="1" customWidth="1"/>
    <col min="2310" max="2311" width="9.28515625" style="2"/>
    <col min="2312" max="2312" width="15.7109375" style="2" customWidth="1"/>
    <col min="2313" max="2560" width="9.28515625" style="2"/>
    <col min="2561" max="2561" width="32.28515625" style="2" bestFit="1" customWidth="1"/>
    <col min="2562" max="2562" width="21.42578125" style="2" bestFit="1" customWidth="1"/>
    <col min="2563" max="2563" width="11.5703125" style="2" bestFit="1" customWidth="1"/>
    <col min="2564" max="2564" width="12.28515625" style="2" bestFit="1" customWidth="1"/>
    <col min="2565" max="2565" width="10.5703125" style="2" bestFit="1" customWidth="1"/>
    <col min="2566" max="2567" width="9.28515625" style="2"/>
    <col min="2568" max="2568" width="15.7109375" style="2" customWidth="1"/>
    <col min="2569" max="2816" width="9.28515625" style="2"/>
    <col min="2817" max="2817" width="32.28515625" style="2" bestFit="1" customWidth="1"/>
    <col min="2818" max="2818" width="21.42578125" style="2" bestFit="1" customWidth="1"/>
    <col min="2819" max="2819" width="11.5703125" style="2" bestFit="1" customWidth="1"/>
    <col min="2820" max="2820" width="12.28515625" style="2" bestFit="1" customWidth="1"/>
    <col min="2821" max="2821" width="10.5703125" style="2" bestFit="1" customWidth="1"/>
    <col min="2822" max="2823" width="9.28515625" style="2"/>
    <col min="2824" max="2824" width="15.7109375" style="2" customWidth="1"/>
    <col min="2825" max="3072" width="9.28515625" style="2"/>
    <col min="3073" max="3073" width="32.28515625" style="2" bestFit="1" customWidth="1"/>
    <col min="3074" max="3074" width="21.42578125" style="2" bestFit="1" customWidth="1"/>
    <col min="3075" max="3075" width="11.5703125" style="2" bestFit="1" customWidth="1"/>
    <col min="3076" max="3076" width="12.28515625" style="2" bestFit="1" customWidth="1"/>
    <col min="3077" max="3077" width="10.5703125" style="2" bestFit="1" customWidth="1"/>
    <col min="3078" max="3079" width="9.28515625" style="2"/>
    <col min="3080" max="3080" width="15.7109375" style="2" customWidth="1"/>
    <col min="3081" max="3328" width="9.28515625" style="2"/>
    <col min="3329" max="3329" width="32.28515625" style="2" bestFit="1" customWidth="1"/>
    <col min="3330" max="3330" width="21.42578125" style="2" bestFit="1" customWidth="1"/>
    <col min="3331" max="3331" width="11.5703125" style="2" bestFit="1" customWidth="1"/>
    <col min="3332" max="3332" width="12.28515625" style="2" bestFit="1" customWidth="1"/>
    <col min="3333" max="3333" width="10.5703125" style="2" bestFit="1" customWidth="1"/>
    <col min="3334" max="3335" width="9.28515625" style="2"/>
    <col min="3336" max="3336" width="15.7109375" style="2" customWidth="1"/>
    <col min="3337" max="3584" width="9.28515625" style="2"/>
    <col min="3585" max="3585" width="32.28515625" style="2" bestFit="1" customWidth="1"/>
    <col min="3586" max="3586" width="21.42578125" style="2" bestFit="1" customWidth="1"/>
    <col min="3587" max="3587" width="11.5703125" style="2" bestFit="1" customWidth="1"/>
    <col min="3588" max="3588" width="12.28515625" style="2" bestFit="1" customWidth="1"/>
    <col min="3589" max="3589" width="10.5703125" style="2" bestFit="1" customWidth="1"/>
    <col min="3590" max="3591" width="9.28515625" style="2"/>
    <col min="3592" max="3592" width="15.7109375" style="2" customWidth="1"/>
    <col min="3593" max="3840" width="9.28515625" style="2"/>
    <col min="3841" max="3841" width="32.28515625" style="2" bestFit="1" customWidth="1"/>
    <col min="3842" max="3842" width="21.42578125" style="2" bestFit="1" customWidth="1"/>
    <col min="3843" max="3843" width="11.5703125" style="2" bestFit="1" customWidth="1"/>
    <col min="3844" max="3844" width="12.28515625" style="2" bestFit="1" customWidth="1"/>
    <col min="3845" max="3845" width="10.5703125" style="2" bestFit="1" customWidth="1"/>
    <col min="3846" max="3847" width="9.28515625" style="2"/>
    <col min="3848" max="3848" width="15.7109375" style="2" customWidth="1"/>
    <col min="3849" max="4096" width="9.28515625" style="2"/>
    <col min="4097" max="4097" width="32.28515625" style="2" bestFit="1" customWidth="1"/>
    <col min="4098" max="4098" width="21.42578125" style="2" bestFit="1" customWidth="1"/>
    <col min="4099" max="4099" width="11.5703125" style="2" bestFit="1" customWidth="1"/>
    <col min="4100" max="4100" width="12.28515625" style="2" bestFit="1" customWidth="1"/>
    <col min="4101" max="4101" width="10.5703125" style="2" bestFit="1" customWidth="1"/>
    <col min="4102" max="4103" width="9.28515625" style="2"/>
    <col min="4104" max="4104" width="15.7109375" style="2" customWidth="1"/>
    <col min="4105" max="4352" width="9.28515625" style="2"/>
    <col min="4353" max="4353" width="32.28515625" style="2" bestFit="1" customWidth="1"/>
    <col min="4354" max="4354" width="21.42578125" style="2" bestFit="1" customWidth="1"/>
    <col min="4355" max="4355" width="11.5703125" style="2" bestFit="1" customWidth="1"/>
    <col min="4356" max="4356" width="12.28515625" style="2" bestFit="1" customWidth="1"/>
    <col min="4357" max="4357" width="10.5703125" style="2" bestFit="1" customWidth="1"/>
    <col min="4358" max="4359" width="9.28515625" style="2"/>
    <col min="4360" max="4360" width="15.7109375" style="2" customWidth="1"/>
    <col min="4361" max="4608" width="9.28515625" style="2"/>
    <col min="4609" max="4609" width="32.28515625" style="2" bestFit="1" customWidth="1"/>
    <col min="4610" max="4610" width="21.42578125" style="2" bestFit="1" customWidth="1"/>
    <col min="4611" max="4611" width="11.5703125" style="2" bestFit="1" customWidth="1"/>
    <col min="4612" max="4612" width="12.28515625" style="2" bestFit="1" customWidth="1"/>
    <col min="4613" max="4613" width="10.5703125" style="2" bestFit="1" customWidth="1"/>
    <col min="4614" max="4615" width="9.28515625" style="2"/>
    <col min="4616" max="4616" width="15.7109375" style="2" customWidth="1"/>
    <col min="4617" max="4864" width="9.28515625" style="2"/>
    <col min="4865" max="4865" width="32.28515625" style="2" bestFit="1" customWidth="1"/>
    <col min="4866" max="4866" width="21.42578125" style="2" bestFit="1" customWidth="1"/>
    <col min="4867" max="4867" width="11.5703125" style="2" bestFit="1" customWidth="1"/>
    <col min="4868" max="4868" width="12.28515625" style="2" bestFit="1" customWidth="1"/>
    <col min="4869" max="4869" width="10.5703125" style="2" bestFit="1" customWidth="1"/>
    <col min="4870" max="4871" width="9.28515625" style="2"/>
    <col min="4872" max="4872" width="15.7109375" style="2" customWidth="1"/>
    <col min="4873" max="5120" width="9.28515625" style="2"/>
    <col min="5121" max="5121" width="32.28515625" style="2" bestFit="1" customWidth="1"/>
    <col min="5122" max="5122" width="21.42578125" style="2" bestFit="1" customWidth="1"/>
    <col min="5123" max="5123" width="11.5703125" style="2" bestFit="1" customWidth="1"/>
    <col min="5124" max="5124" width="12.28515625" style="2" bestFit="1" customWidth="1"/>
    <col min="5125" max="5125" width="10.5703125" style="2" bestFit="1" customWidth="1"/>
    <col min="5126" max="5127" width="9.28515625" style="2"/>
    <col min="5128" max="5128" width="15.7109375" style="2" customWidth="1"/>
    <col min="5129" max="5376" width="9.28515625" style="2"/>
    <col min="5377" max="5377" width="32.28515625" style="2" bestFit="1" customWidth="1"/>
    <col min="5378" max="5378" width="21.42578125" style="2" bestFit="1" customWidth="1"/>
    <col min="5379" max="5379" width="11.5703125" style="2" bestFit="1" customWidth="1"/>
    <col min="5380" max="5380" width="12.28515625" style="2" bestFit="1" customWidth="1"/>
    <col min="5381" max="5381" width="10.5703125" style="2" bestFit="1" customWidth="1"/>
    <col min="5382" max="5383" width="9.28515625" style="2"/>
    <col min="5384" max="5384" width="15.7109375" style="2" customWidth="1"/>
    <col min="5385" max="5632" width="9.28515625" style="2"/>
    <col min="5633" max="5633" width="32.28515625" style="2" bestFit="1" customWidth="1"/>
    <col min="5634" max="5634" width="21.42578125" style="2" bestFit="1" customWidth="1"/>
    <col min="5635" max="5635" width="11.5703125" style="2" bestFit="1" customWidth="1"/>
    <col min="5636" max="5636" width="12.28515625" style="2" bestFit="1" customWidth="1"/>
    <col min="5637" max="5637" width="10.5703125" style="2" bestFit="1" customWidth="1"/>
    <col min="5638" max="5639" width="9.28515625" style="2"/>
    <col min="5640" max="5640" width="15.7109375" style="2" customWidth="1"/>
    <col min="5641" max="5888" width="9.28515625" style="2"/>
    <col min="5889" max="5889" width="32.28515625" style="2" bestFit="1" customWidth="1"/>
    <col min="5890" max="5890" width="21.42578125" style="2" bestFit="1" customWidth="1"/>
    <col min="5891" max="5891" width="11.5703125" style="2" bestFit="1" customWidth="1"/>
    <col min="5892" max="5892" width="12.28515625" style="2" bestFit="1" customWidth="1"/>
    <col min="5893" max="5893" width="10.5703125" style="2" bestFit="1" customWidth="1"/>
    <col min="5894" max="5895" width="9.28515625" style="2"/>
    <col min="5896" max="5896" width="15.7109375" style="2" customWidth="1"/>
    <col min="5897" max="6144" width="9.28515625" style="2"/>
    <col min="6145" max="6145" width="32.28515625" style="2" bestFit="1" customWidth="1"/>
    <col min="6146" max="6146" width="21.42578125" style="2" bestFit="1" customWidth="1"/>
    <col min="6147" max="6147" width="11.5703125" style="2" bestFit="1" customWidth="1"/>
    <col min="6148" max="6148" width="12.28515625" style="2" bestFit="1" customWidth="1"/>
    <col min="6149" max="6149" width="10.5703125" style="2" bestFit="1" customWidth="1"/>
    <col min="6150" max="6151" width="9.28515625" style="2"/>
    <col min="6152" max="6152" width="15.7109375" style="2" customWidth="1"/>
    <col min="6153" max="6400" width="9.28515625" style="2"/>
    <col min="6401" max="6401" width="32.28515625" style="2" bestFit="1" customWidth="1"/>
    <col min="6402" max="6402" width="21.42578125" style="2" bestFit="1" customWidth="1"/>
    <col min="6403" max="6403" width="11.5703125" style="2" bestFit="1" customWidth="1"/>
    <col min="6404" max="6404" width="12.28515625" style="2" bestFit="1" customWidth="1"/>
    <col min="6405" max="6405" width="10.5703125" style="2" bestFit="1" customWidth="1"/>
    <col min="6406" max="6407" width="9.28515625" style="2"/>
    <col min="6408" max="6408" width="15.7109375" style="2" customWidth="1"/>
    <col min="6409" max="6656" width="9.28515625" style="2"/>
    <col min="6657" max="6657" width="32.28515625" style="2" bestFit="1" customWidth="1"/>
    <col min="6658" max="6658" width="21.42578125" style="2" bestFit="1" customWidth="1"/>
    <col min="6659" max="6659" width="11.5703125" style="2" bestFit="1" customWidth="1"/>
    <col min="6660" max="6660" width="12.28515625" style="2" bestFit="1" customWidth="1"/>
    <col min="6661" max="6661" width="10.5703125" style="2" bestFit="1" customWidth="1"/>
    <col min="6662" max="6663" width="9.28515625" style="2"/>
    <col min="6664" max="6664" width="15.7109375" style="2" customWidth="1"/>
    <col min="6665" max="6912" width="9.28515625" style="2"/>
    <col min="6913" max="6913" width="32.28515625" style="2" bestFit="1" customWidth="1"/>
    <col min="6914" max="6914" width="21.42578125" style="2" bestFit="1" customWidth="1"/>
    <col min="6915" max="6915" width="11.5703125" style="2" bestFit="1" customWidth="1"/>
    <col min="6916" max="6916" width="12.28515625" style="2" bestFit="1" customWidth="1"/>
    <col min="6917" max="6917" width="10.5703125" style="2" bestFit="1" customWidth="1"/>
    <col min="6918" max="6919" width="9.28515625" style="2"/>
    <col min="6920" max="6920" width="15.7109375" style="2" customWidth="1"/>
    <col min="6921" max="7168" width="9.28515625" style="2"/>
    <col min="7169" max="7169" width="32.28515625" style="2" bestFit="1" customWidth="1"/>
    <col min="7170" max="7170" width="21.42578125" style="2" bestFit="1" customWidth="1"/>
    <col min="7171" max="7171" width="11.5703125" style="2" bestFit="1" customWidth="1"/>
    <col min="7172" max="7172" width="12.28515625" style="2" bestFit="1" customWidth="1"/>
    <col min="7173" max="7173" width="10.5703125" style="2" bestFit="1" customWidth="1"/>
    <col min="7174" max="7175" width="9.28515625" style="2"/>
    <col min="7176" max="7176" width="15.7109375" style="2" customWidth="1"/>
    <col min="7177" max="7424" width="9.28515625" style="2"/>
    <col min="7425" max="7425" width="32.28515625" style="2" bestFit="1" customWidth="1"/>
    <col min="7426" max="7426" width="21.42578125" style="2" bestFit="1" customWidth="1"/>
    <col min="7427" max="7427" width="11.5703125" style="2" bestFit="1" customWidth="1"/>
    <col min="7428" max="7428" width="12.28515625" style="2" bestFit="1" customWidth="1"/>
    <col min="7429" max="7429" width="10.5703125" style="2" bestFit="1" customWidth="1"/>
    <col min="7430" max="7431" width="9.28515625" style="2"/>
    <col min="7432" max="7432" width="15.7109375" style="2" customWidth="1"/>
    <col min="7433" max="7680" width="9.28515625" style="2"/>
    <col min="7681" max="7681" width="32.28515625" style="2" bestFit="1" customWidth="1"/>
    <col min="7682" max="7682" width="21.42578125" style="2" bestFit="1" customWidth="1"/>
    <col min="7683" max="7683" width="11.5703125" style="2" bestFit="1" customWidth="1"/>
    <col min="7684" max="7684" width="12.28515625" style="2" bestFit="1" customWidth="1"/>
    <col min="7685" max="7685" width="10.5703125" style="2" bestFit="1" customWidth="1"/>
    <col min="7686" max="7687" width="9.28515625" style="2"/>
    <col min="7688" max="7688" width="15.7109375" style="2" customWidth="1"/>
    <col min="7689" max="7936" width="9.28515625" style="2"/>
    <col min="7937" max="7937" width="32.28515625" style="2" bestFit="1" customWidth="1"/>
    <col min="7938" max="7938" width="21.42578125" style="2" bestFit="1" customWidth="1"/>
    <col min="7939" max="7939" width="11.5703125" style="2" bestFit="1" customWidth="1"/>
    <col min="7940" max="7940" width="12.28515625" style="2" bestFit="1" customWidth="1"/>
    <col min="7941" max="7941" width="10.5703125" style="2" bestFit="1" customWidth="1"/>
    <col min="7942" max="7943" width="9.28515625" style="2"/>
    <col min="7944" max="7944" width="15.7109375" style="2" customWidth="1"/>
    <col min="7945" max="8192" width="9.28515625" style="2"/>
    <col min="8193" max="8193" width="32.28515625" style="2" bestFit="1" customWidth="1"/>
    <col min="8194" max="8194" width="21.42578125" style="2" bestFit="1" customWidth="1"/>
    <col min="8195" max="8195" width="11.5703125" style="2" bestFit="1" customWidth="1"/>
    <col min="8196" max="8196" width="12.28515625" style="2" bestFit="1" customWidth="1"/>
    <col min="8197" max="8197" width="10.5703125" style="2" bestFit="1" customWidth="1"/>
    <col min="8198" max="8199" width="9.28515625" style="2"/>
    <col min="8200" max="8200" width="15.7109375" style="2" customWidth="1"/>
    <col min="8201" max="8448" width="9.28515625" style="2"/>
    <col min="8449" max="8449" width="32.28515625" style="2" bestFit="1" customWidth="1"/>
    <col min="8450" max="8450" width="21.42578125" style="2" bestFit="1" customWidth="1"/>
    <col min="8451" max="8451" width="11.5703125" style="2" bestFit="1" customWidth="1"/>
    <col min="8452" max="8452" width="12.28515625" style="2" bestFit="1" customWidth="1"/>
    <col min="8453" max="8453" width="10.5703125" style="2" bestFit="1" customWidth="1"/>
    <col min="8454" max="8455" width="9.28515625" style="2"/>
    <col min="8456" max="8456" width="15.7109375" style="2" customWidth="1"/>
    <col min="8457" max="8704" width="9.28515625" style="2"/>
    <col min="8705" max="8705" width="32.28515625" style="2" bestFit="1" customWidth="1"/>
    <col min="8706" max="8706" width="21.42578125" style="2" bestFit="1" customWidth="1"/>
    <col min="8707" max="8707" width="11.5703125" style="2" bestFit="1" customWidth="1"/>
    <col min="8708" max="8708" width="12.28515625" style="2" bestFit="1" customWidth="1"/>
    <col min="8709" max="8709" width="10.5703125" style="2" bestFit="1" customWidth="1"/>
    <col min="8710" max="8711" width="9.28515625" style="2"/>
    <col min="8712" max="8712" width="15.7109375" style="2" customWidth="1"/>
    <col min="8713" max="8960" width="9.28515625" style="2"/>
    <col min="8961" max="8961" width="32.28515625" style="2" bestFit="1" customWidth="1"/>
    <col min="8962" max="8962" width="21.42578125" style="2" bestFit="1" customWidth="1"/>
    <col min="8963" max="8963" width="11.5703125" style="2" bestFit="1" customWidth="1"/>
    <col min="8964" max="8964" width="12.28515625" style="2" bestFit="1" customWidth="1"/>
    <col min="8965" max="8965" width="10.5703125" style="2" bestFit="1" customWidth="1"/>
    <col min="8966" max="8967" width="9.28515625" style="2"/>
    <col min="8968" max="8968" width="15.7109375" style="2" customWidth="1"/>
    <col min="8969" max="9216" width="9.28515625" style="2"/>
    <col min="9217" max="9217" width="32.28515625" style="2" bestFit="1" customWidth="1"/>
    <col min="9218" max="9218" width="21.42578125" style="2" bestFit="1" customWidth="1"/>
    <col min="9219" max="9219" width="11.5703125" style="2" bestFit="1" customWidth="1"/>
    <col min="9220" max="9220" width="12.28515625" style="2" bestFit="1" customWidth="1"/>
    <col min="9221" max="9221" width="10.5703125" style="2" bestFit="1" customWidth="1"/>
    <col min="9222" max="9223" width="9.28515625" style="2"/>
    <col min="9224" max="9224" width="15.7109375" style="2" customWidth="1"/>
    <col min="9225" max="9472" width="9.28515625" style="2"/>
    <col min="9473" max="9473" width="32.28515625" style="2" bestFit="1" customWidth="1"/>
    <col min="9474" max="9474" width="21.42578125" style="2" bestFit="1" customWidth="1"/>
    <col min="9475" max="9475" width="11.5703125" style="2" bestFit="1" customWidth="1"/>
    <col min="9476" max="9476" width="12.28515625" style="2" bestFit="1" customWidth="1"/>
    <col min="9477" max="9477" width="10.5703125" style="2" bestFit="1" customWidth="1"/>
    <col min="9478" max="9479" width="9.28515625" style="2"/>
    <col min="9480" max="9480" width="15.7109375" style="2" customWidth="1"/>
    <col min="9481" max="9728" width="9.28515625" style="2"/>
    <col min="9729" max="9729" width="32.28515625" style="2" bestFit="1" customWidth="1"/>
    <col min="9730" max="9730" width="21.42578125" style="2" bestFit="1" customWidth="1"/>
    <col min="9731" max="9731" width="11.5703125" style="2" bestFit="1" customWidth="1"/>
    <col min="9732" max="9732" width="12.28515625" style="2" bestFit="1" customWidth="1"/>
    <col min="9733" max="9733" width="10.5703125" style="2" bestFit="1" customWidth="1"/>
    <col min="9734" max="9735" width="9.28515625" style="2"/>
    <col min="9736" max="9736" width="15.7109375" style="2" customWidth="1"/>
    <col min="9737" max="9984" width="9.28515625" style="2"/>
    <col min="9985" max="9985" width="32.28515625" style="2" bestFit="1" customWidth="1"/>
    <col min="9986" max="9986" width="21.42578125" style="2" bestFit="1" customWidth="1"/>
    <col min="9987" max="9987" width="11.5703125" style="2" bestFit="1" customWidth="1"/>
    <col min="9988" max="9988" width="12.28515625" style="2" bestFit="1" customWidth="1"/>
    <col min="9989" max="9989" width="10.5703125" style="2" bestFit="1" customWidth="1"/>
    <col min="9990" max="9991" width="9.28515625" style="2"/>
    <col min="9992" max="9992" width="15.7109375" style="2" customWidth="1"/>
    <col min="9993" max="10240" width="9.28515625" style="2"/>
    <col min="10241" max="10241" width="32.28515625" style="2" bestFit="1" customWidth="1"/>
    <col min="10242" max="10242" width="21.42578125" style="2" bestFit="1" customWidth="1"/>
    <col min="10243" max="10243" width="11.5703125" style="2" bestFit="1" customWidth="1"/>
    <col min="10244" max="10244" width="12.28515625" style="2" bestFit="1" customWidth="1"/>
    <col min="10245" max="10245" width="10.5703125" style="2" bestFit="1" customWidth="1"/>
    <col min="10246" max="10247" width="9.28515625" style="2"/>
    <col min="10248" max="10248" width="15.7109375" style="2" customWidth="1"/>
    <col min="10249" max="10496" width="9.28515625" style="2"/>
    <col min="10497" max="10497" width="32.28515625" style="2" bestFit="1" customWidth="1"/>
    <col min="10498" max="10498" width="21.42578125" style="2" bestFit="1" customWidth="1"/>
    <col min="10499" max="10499" width="11.5703125" style="2" bestFit="1" customWidth="1"/>
    <col min="10500" max="10500" width="12.28515625" style="2" bestFit="1" customWidth="1"/>
    <col min="10501" max="10501" width="10.5703125" style="2" bestFit="1" customWidth="1"/>
    <col min="10502" max="10503" width="9.28515625" style="2"/>
    <col min="10504" max="10504" width="15.7109375" style="2" customWidth="1"/>
    <col min="10505" max="10752" width="9.28515625" style="2"/>
    <col min="10753" max="10753" width="32.28515625" style="2" bestFit="1" customWidth="1"/>
    <col min="10754" max="10754" width="21.42578125" style="2" bestFit="1" customWidth="1"/>
    <col min="10755" max="10755" width="11.5703125" style="2" bestFit="1" customWidth="1"/>
    <col min="10756" max="10756" width="12.28515625" style="2" bestFit="1" customWidth="1"/>
    <col min="10757" max="10757" width="10.5703125" style="2" bestFit="1" customWidth="1"/>
    <col min="10758" max="10759" width="9.28515625" style="2"/>
    <col min="10760" max="10760" width="15.7109375" style="2" customWidth="1"/>
    <col min="10761" max="11008" width="9.28515625" style="2"/>
    <col min="11009" max="11009" width="32.28515625" style="2" bestFit="1" customWidth="1"/>
    <col min="11010" max="11010" width="21.42578125" style="2" bestFit="1" customWidth="1"/>
    <col min="11011" max="11011" width="11.5703125" style="2" bestFit="1" customWidth="1"/>
    <col min="11012" max="11012" width="12.28515625" style="2" bestFit="1" customWidth="1"/>
    <col min="11013" max="11013" width="10.5703125" style="2" bestFit="1" customWidth="1"/>
    <col min="11014" max="11015" width="9.28515625" style="2"/>
    <col min="11016" max="11016" width="15.7109375" style="2" customWidth="1"/>
    <col min="11017" max="11264" width="9.28515625" style="2"/>
    <col min="11265" max="11265" width="32.28515625" style="2" bestFit="1" customWidth="1"/>
    <col min="11266" max="11266" width="21.42578125" style="2" bestFit="1" customWidth="1"/>
    <col min="11267" max="11267" width="11.5703125" style="2" bestFit="1" customWidth="1"/>
    <col min="11268" max="11268" width="12.28515625" style="2" bestFit="1" customWidth="1"/>
    <col min="11269" max="11269" width="10.5703125" style="2" bestFit="1" customWidth="1"/>
    <col min="11270" max="11271" width="9.28515625" style="2"/>
    <col min="11272" max="11272" width="15.7109375" style="2" customWidth="1"/>
    <col min="11273" max="11520" width="9.28515625" style="2"/>
    <col min="11521" max="11521" width="32.28515625" style="2" bestFit="1" customWidth="1"/>
    <col min="11522" max="11522" width="21.42578125" style="2" bestFit="1" customWidth="1"/>
    <col min="11523" max="11523" width="11.5703125" style="2" bestFit="1" customWidth="1"/>
    <col min="11524" max="11524" width="12.28515625" style="2" bestFit="1" customWidth="1"/>
    <col min="11525" max="11525" width="10.5703125" style="2" bestFit="1" customWidth="1"/>
    <col min="11526" max="11527" width="9.28515625" style="2"/>
    <col min="11528" max="11528" width="15.7109375" style="2" customWidth="1"/>
    <col min="11529" max="11776" width="9.28515625" style="2"/>
    <col min="11777" max="11777" width="32.28515625" style="2" bestFit="1" customWidth="1"/>
    <col min="11778" max="11778" width="21.42578125" style="2" bestFit="1" customWidth="1"/>
    <col min="11779" max="11779" width="11.5703125" style="2" bestFit="1" customWidth="1"/>
    <col min="11780" max="11780" width="12.28515625" style="2" bestFit="1" customWidth="1"/>
    <col min="11781" max="11781" width="10.5703125" style="2" bestFit="1" customWidth="1"/>
    <col min="11782" max="11783" width="9.28515625" style="2"/>
    <col min="11784" max="11784" width="15.7109375" style="2" customWidth="1"/>
    <col min="11785" max="12032" width="9.28515625" style="2"/>
    <col min="12033" max="12033" width="32.28515625" style="2" bestFit="1" customWidth="1"/>
    <col min="12034" max="12034" width="21.42578125" style="2" bestFit="1" customWidth="1"/>
    <col min="12035" max="12035" width="11.5703125" style="2" bestFit="1" customWidth="1"/>
    <col min="12036" max="12036" width="12.28515625" style="2" bestFit="1" customWidth="1"/>
    <col min="12037" max="12037" width="10.5703125" style="2" bestFit="1" customWidth="1"/>
    <col min="12038" max="12039" width="9.28515625" style="2"/>
    <col min="12040" max="12040" width="15.7109375" style="2" customWidth="1"/>
    <col min="12041" max="12288" width="9.28515625" style="2"/>
    <col min="12289" max="12289" width="32.28515625" style="2" bestFit="1" customWidth="1"/>
    <col min="12290" max="12290" width="21.42578125" style="2" bestFit="1" customWidth="1"/>
    <col min="12291" max="12291" width="11.5703125" style="2" bestFit="1" customWidth="1"/>
    <col min="12292" max="12292" width="12.28515625" style="2" bestFit="1" customWidth="1"/>
    <col min="12293" max="12293" width="10.5703125" style="2" bestFit="1" customWidth="1"/>
    <col min="12294" max="12295" width="9.28515625" style="2"/>
    <col min="12296" max="12296" width="15.7109375" style="2" customWidth="1"/>
    <col min="12297" max="12544" width="9.28515625" style="2"/>
    <col min="12545" max="12545" width="32.28515625" style="2" bestFit="1" customWidth="1"/>
    <col min="12546" max="12546" width="21.42578125" style="2" bestFit="1" customWidth="1"/>
    <col min="12547" max="12547" width="11.5703125" style="2" bestFit="1" customWidth="1"/>
    <col min="12548" max="12548" width="12.28515625" style="2" bestFit="1" customWidth="1"/>
    <col min="12549" max="12549" width="10.5703125" style="2" bestFit="1" customWidth="1"/>
    <col min="12550" max="12551" width="9.28515625" style="2"/>
    <col min="12552" max="12552" width="15.7109375" style="2" customWidth="1"/>
    <col min="12553" max="12800" width="9.28515625" style="2"/>
    <col min="12801" max="12801" width="32.28515625" style="2" bestFit="1" customWidth="1"/>
    <col min="12802" max="12802" width="21.42578125" style="2" bestFit="1" customWidth="1"/>
    <col min="12803" max="12803" width="11.5703125" style="2" bestFit="1" customWidth="1"/>
    <col min="12804" max="12804" width="12.28515625" style="2" bestFit="1" customWidth="1"/>
    <col min="12805" max="12805" width="10.5703125" style="2" bestFit="1" customWidth="1"/>
    <col min="12806" max="12807" width="9.28515625" style="2"/>
    <col min="12808" max="12808" width="15.7109375" style="2" customWidth="1"/>
    <col min="12809" max="13056" width="9.28515625" style="2"/>
    <col min="13057" max="13057" width="32.28515625" style="2" bestFit="1" customWidth="1"/>
    <col min="13058" max="13058" width="21.42578125" style="2" bestFit="1" customWidth="1"/>
    <col min="13059" max="13059" width="11.5703125" style="2" bestFit="1" customWidth="1"/>
    <col min="13060" max="13060" width="12.28515625" style="2" bestFit="1" customWidth="1"/>
    <col min="13061" max="13061" width="10.5703125" style="2" bestFit="1" customWidth="1"/>
    <col min="13062" max="13063" width="9.28515625" style="2"/>
    <col min="13064" max="13064" width="15.7109375" style="2" customWidth="1"/>
    <col min="13065" max="13312" width="9.28515625" style="2"/>
    <col min="13313" max="13313" width="32.28515625" style="2" bestFit="1" customWidth="1"/>
    <col min="13314" max="13314" width="21.42578125" style="2" bestFit="1" customWidth="1"/>
    <col min="13315" max="13315" width="11.5703125" style="2" bestFit="1" customWidth="1"/>
    <col min="13316" max="13316" width="12.28515625" style="2" bestFit="1" customWidth="1"/>
    <col min="13317" max="13317" width="10.5703125" style="2" bestFit="1" customWidth="1"/>
    <col min="13318" max="13319" width="9.28515625" style="2"/>
    <col min="13320" max="13320" width="15.7109375" style="2" customWidth="1"/>
    <col min="13321" max="13568" width="9.28515625" style="2"/>
    <col min="13569" max="13569" width="32.28515625" style="2" bestFit="1" customWidth="1"/>
    <col min="13570" max="13570" width="21.42578125" style="2" bestFit="1" customWidth="1"/>
    <col min="13571" max="13571" width="11.5703125" style="2" bestFit="1" customWidth="1"/>
    <col min="13572" max="13572" width="12.28515625" style="2" bestFit="1" customWidth="1"/>
    <col min="13573" max="13573" width="10.5703125" style="2" bestFit="1" customWidth="1"/>
    <col min="13574" max="13575" width="9.28515625" style="2"/>
    <col min="13576" max="13576" width="15.7109375" style="2" customWidth="1"/>
    <col min="13577" max="13824" width="9.28515625" style="2"/>
    <col min="13825" max="13825" width="32.28515625" style="2" bestFit="1" customWidth="1"/>
    <col min="13826" max="13826" width="21.42578125" style="2" bestFit="1" customWidth="1"/>
    <col min="13827" max="13827" width="11.5703125" style="2" bestFit="1" customWidth="1"/>
    <col min="13828" max="13828" width="12.28515625" style="2" bestFit="1" customWidth="1"/>
    <col min="13829" max="13829" width="10.5703125" style="2" bestFit="1" customWidth="1"/>
    <col min="13830" max="13831" width="9.28515625" style="2"/>
    <col min="13832" max="13832" width="15.7109375" style="2" customWidth="1"/>
    <col min="13833" max="14080" width="9.28515625" style="2"/>
    <col min="14081" max="14081" width="32.28515625" style="2" bestFit="1" customWidth="1"/>
    <col min="14082" max="14082" width="21.42578125" style="2" bestFit="1" customWidth="1"/>
    <col min="14083" max="14083" width="11.5703125" style="2" bestFit="1" customWidth="1"/>
    <col min="14084" max="14084" width="12.28515625" style="2" bestFit="1" customWidth="1"/>
    <col min="14085" max="14085" width="10.5703125" style="2" bestFit="1" customWidth="1"/>
    <col min="14086" max="14087" width="9.28515625" style="2"/>
    <col min="14088" max="14088" width="15.7109375" style="2" customWidth="1"/>
    <col min="14089" max="14336" width="9.28515625" style="2"/>
    <col min="14337" max="14337" width="32.28515625" style="2" bestFit="1" customWidth="1"/>
    <col min="14338" max="14338" width="21.42578125" style="2" bestFit="1" customWidth="1"/>
    <col min="14339" max="14339" width="11.5703125" style="2" bestFit="1" customWidth="1"/>
    <col min="14340" max="14340" width="12.28515625" style="2" bestFit="1" customWidth="1"/>
    <col min="14341" max="14341" width="10.5703125" style="2" bestFit="1" customWidth="1"/>
    <col min="14342" max="14343" width="9.28515625" style="2"/>
    <col min="14344" max="14344" width="15.7109375" style="2" customWidth="1"/>
    <col min="14345" max="14592" width="9.28515625" style="2"/>
    <col min="14593" max="14593" width="32.28515625" style="2" bestFit="1" customWidth="1"/>
    <col min="14594" max="14594" width="21.42578125" style="2" bestFit="1" customWidth="1"/>
    <col min="14595" max="14595" width="11.5703125" style="2" bestFit="1" customWidth="1"/>
    <col min="14596" max="14596" width="12.28515625" style="2" bestFit="1" customWidth="1"/>
    <col min="14597" max="14597" width="10.5703125" style="2" bestFit="1" customWidth="1"/>
    <col min="14598" max="14599" width="9.28515625" style="2"/>
    <col min="14600" max="14600" width="15.7109375" style="2" customWidth="1"/>
    <col min="14601" max="14848" width="9.28515625" style="2"/>
    <col min="14849" max="14849" width="32.28515625" style="2" bestFit="1" customWidth="1"/>
    <col min="14850" max="14850" width="21.42578125" style="2" bestFit="1" customWidth="1"/>
    <col min="14851" max="14851" width="11.5703125" style="2" bestFit="1" customWidth="1"/>
    <col min="14852" max="14852" width="12.28515625" style="2" bestFit="1" customWidth="1"/>
    <col min="14853" max="14853" width="10.5703125" style="2" bestFit="1" customWidth="1"/>
    <col min="14854" max="14855" width="9.28515625" style="2"/>
    <col min="14856" max="14856" width="15.7109375" style="2" customWidth="1"/>
    <col min="14857" max="15104" width="9.28515625" style="2"/>
    <col min="15105" max="15105" width="32.28515625" style="2" bestFit="1" customWidth="1"/>
    <col min="15106" max="15106" width="21.42578125" style="2" bestFit="1" customWidth="1"/>
    <col min="15107" max="15107" width="11.5703125" style="2" bestFit="1" customWidth="1"/>
    <col min="15108" max="15108" width="12.28515625" style="2" bestFit="1" customWidth="1"/>
    <col min="15109" max="15109" width="10.5703125" style="2" bestFit="1" customWidth="1"/>
    <col min="15110" max="15111" width="9.28515625" style="2"/>
    <col min="15112" max="15112" width="15.7109375" style="2" customWidth="1"/>
    <col min="15113" max="15360" width="9.28515625" style="2"/>
    <col min="15361" max="15361" width="32.28515625" style="2" bestFit="1" customWidth="1"/>
    <col min="15362" max="15362" width="21.42578125" style="2" bestFit="1" customWidth="1"/>
    <col min="15363" max="15363" width="11.5703125" style="2" bestFit="1" customWidth="1"/>
    <col min="15364" max="15364" width="12.28515625" style="2" bestFit="1" customWidth="1"/>
    <col min="15365" max="15365" width="10.5703125" style="2" bestFit="1" customWidth="1"/>
    <col min="15366" max="15367" width="9.28515625" style="2"/>
    <col min="15368" max="15368" width="15.7109375" style="2" customWidth="1"/>
    <col min="15369" max="15616" width="9.28515625" style="2"/>
    <col min="15617" max="15617" width="32.28515625" style="2" bestFit="1" customWidth="1"/>
    <col min="15618" max="15618" width="21.42578125" style="2" bestFit="1" customWidth="1"/>
    <col min="15619" max="15619" width="11.5703125" style="2" bestFit="1" customWidth="1"/>
    <col min="15620" max="15620" width="12.28515625" style="2" bestFit="1" customWidth="1"/>
    <col min="15621" max="15621" width="10.5703125" style="2" bestFit="1" customWidth="1"/>
    <col min="15622" max="15623" width="9.28515625" style="2"/>
    <col min="15624" max="15624" width="15.7109375" style="2" customWidth="1"/>
    <col min="15625" max="15872" width="9.28515625" style="2"/>
    <col min="15873" max="15873" width="32.28515625" style="2" bestFit="1" customWidth="1"/>
    <col min="15874" max="15874" width="21.42578125" style="2" bestFit="1" customWidth="1"/>
    <col min="15875" max="15875" width="11.5703125" style="2" bestFit="1" customWidth="1"/>
    <col min="15876" max="15876" width="12.28515625" style="2" bestFit="1" customWidth="1"/>
    <col min="15877" max="15877" width="10.5703125" style="2" bestFit="1" customWidth="1"/>
    <col min="15878" max="15879" width="9.28515625" style="2"/>
    <col min="15880" max="15880" width="15.7109375" style="2" customWidth="1"/>
    <col min="15881" max="16128" width="9.28515625" style="2"/>
    <col min="16129" max="16129" width="32.28515625" style="2" bestFit="1" customWidth="1"/>
    <col min="16130" max="16130" width="21.42578125" style="2" bestFit="1" customWidth="1"/>
    <col min="16131" max="16131" width="11.5703125" style="2" bestFit="1" customWidth="1"/>
    <col min="16132" max="16132" width="12.28515625" style="2" bestFit="1" customWidth="1"/>
    <col min="16133" max="16133" width="10.5703125" style="2" bestFit="1" customWidth="1"/>
    <col min="16134" max="16135" width="9.28515625" style="2"/>
    <col min="16136" max="16136" width="15.7109375" style="2" customWidth="1"/>
    <col min="16137" max="16384" width="9.28515625" style="2"/>
  </cols>
  <sheetData>
    <row r="1" spans="1:9" x14ac:dyDescent="0.25">
      <c r="E1" s="31"/>
    </row>
    <row r="2" spans="1:9" ht="18.600000000000001" customHeight="1" x14ac:dyDescent="0.25">
      <c r="C2" s="64"/>
      <c r="D2" s="64"/>
      <c r="E2" s="64"/>
      <c r="F2" s="56"/>
    </row>
    <row r="3" spans="1:9" x14ac:dyDescent="0.25">
      <c r="D3" s="39"/>
      <c r="I3" s="28"/>
    </row>
    <row r="4" spans="1:9" s="7" customFormat="1" x14ac:dyDescent="0.25">
      <c r="A4" s="12" t="s">
        <v>9</v>
      </c>
      <c r="B4" s="13"/>
      <c r="C4" s="13"/>
      <c r="D4" s="13"/>
      <c r="E4" s="13"/>
      <c r="F4" s="55" t="s">
        <v>100</v>
      </c>
      <c r="I4" s="29"/>
    </row>
    <row r="5" spans="1:9" s="7" customFormat="1" x14ac:dyDescent="0.25">
      <c r="A5" s="12" t="s">
        <v>27</v>
      </c>
      <c r="B5" s="4" t="s">
        <v>47</v>
      </c>
      <c r="D5" s="14"/>
      <c r="F5" s="55" t="s">
        <v>101</v>
      </c>
      <c r="I5" s="30"/>
    </row>
    <row r="6" spans="1:9" s="7" customFormat="1" x14ac:dyDescent="0.25">
      <c r="A6" s="12" t="s">
        <v>37</v>
      </c>
      <c r="B6" s="4" t="s">
        <v>97</v>
      </c>
      <c r="D6" s="14"/>
      <c r="F6" s="55" t="s">
        <v>102</v>
      </c>
    </row>
    <row r="7" spans="1:9" s="7" customFormat="1" x14ac:dyDescent="0.25">
      <c r="A7" s="12" t="s">
        <v>63</v>
      </c>
      <c r="B7" s="4" t="s">
        <v>62</v>
      </c>
      <c r="D7" s="14"/>
      <c r="F7" s="55" t="s">
        <v>104</v>
      </c>
    </row>
    <row r="8" spans="1:9" s="7" customFormat="1" x14ac:dyDescent="0.25">
      <c r="A8" s="12" t="s">
        <v>45</v>
      </c>
      <c r="B8" s="4" t="s">
        <v>112</v>
      </c>
      <c r="F8" s="55" t="s">
        <v>103</v>
      </c>
    </row>
    <row r="9" spans="1:9" s="7" customFormat="1" x14ac:dyDescent="0.25">
      <c r="A9" s="12" t="s">
        <v>28</v>
      </c>
      <c r="B9" s="4" t="s">
        <v>48</v>
      </c>
    </row>
    <row r="10" spans="1:9" s="7" customFormat="1" x14ac:dyDescent="0.25">
      <c r="B10" s="4"/>
      <c r="C10" s="14"/>
      <c r="D10" s="14"/>
      <c r="E10" s="14"/>
      <c r="F10" s="58" t="s">
        <v>71</v>
      </c>
    </row>
    <row r="11" spans="1:9" s="7" customFormat="1" x14ac:dyDescent="0.25">
      <c r="A11" s="12"/>
      <c r="C11" s="14"/>
      <c r="D11" s="14"/>
      <c r="E11" s="14"/>
      <c r="F11" s="14"/>
    </row>
    <row r="12" spans="1:9" s="7" customFormat="1" x14ac:dyDescent="0.25">
      <c r="A12" s="60" t="s">
        <v>39</v>
      </c>
      <c r="B12" s="60"/>
      <c r="C12" s="14"/>
      <c r="D12" s="14"/>
      <c r="E12" s="14"/>
      <c r="F12" s="14"/>
      <c r="G12" s="14"/>
      <c r="H12" s="14"/>
    </row>
    <row r="13" spans="1:9" s="7" customFormat="1" x14ac:dyDescent="0.25">
      <c r="A13" s="8"/>
      <c r="B13" s="9" t="s">
        <v>5</v>
      </c>
      <c r="C13" s="9" t="s">
        <v>6</v>
      </c>
      <c r="D13" s="9" t="s">
        <v>31</v>
      </c>
      <c r="E13" s="14"/>
      <c r="F13" s="14"/>
    </row>
    <row r="14" spans="1:9" s="7" customFormat="1" x14ac:dyDescent="0.25">
      <c r="A14" s="10">
        <v>1</v>
      </c>
      <c r="B14" s="11" t="s">
        <v>1</v>
      </c>
      <c r="C14" s="21">
        <f>IF(D14=75,ROUNDDOWN($C$24*D14/100,2),ROUND($C$24*D14/100,2))</f>
        <v>125909.28</v>
      </c>
      <c r="D14" s="22">
        <v>75</v>
      </c>
      <c r="E14" s="14"/>
      <c r="F14" s="14"/>
    </row>
    <row r="15" spans="1:9" s="7" customFormat="1" x14ac:dyDescent="0.25">
      <c r="A15" s="10">
        <v>2</v>
      </c>
      <c r="B15" s="11" t="s">
        <v>7</v>
      </c>
      <c r="C15" s="21">
        <f>ROUND($C$24*D15/100,2)</f>
        <v>41969.760000000002</v>
      </c>
      <c r="D15" s="22">
        <v>25</v>
      </c>
      <c r="E15" s="14"/>
      <c r="F15" s="14"/>
    </row>
    <row r="16" spans="1:9" s="7" customFormat="1" x14ac:dyDescent="0.25">
      <c r="A16" s="61" t="s">
        <v>32</v>
      </c>
      <c r="B16" s="62"/>
      <c r="C16" s="15">
        <f>SUM(C14:C15)</f>
        <v>167879.04000000001</v>
      </c>
      <c r="D16" s="15">
        <f>SUM(D14:D15)</f>
        <v>100</v>
      </c>
    </row>
    <row r="17" spans="1:9" s="7" customFormat="1" x14ac:dyDescent="0.25">
      <c r="A17" s="12"/>
      <c r="C17" s="14"/>
      <c r="D17" s="14"/>
      <c r="E17" s="14"/>
      <c r="F17" s="14"/>
    </row>
    <row r="18" spans="1:9" s="7" customFormat="1" x14ac:dyDescent="0.25">
      <c r="A18" s="63" t="s">
        <v>38</v>
      </c>
      <c r="B18" s="63"/>
    </row>
    <row r="19" spans="1:9" s="7" customFormat="1" x14ac:dyDescent="0.25">
      <c r="A19" s="65" t="s">
        <v>13</v>
      </c>
      <c r="B19" s="68"/>
      <c r="C19" s="9" t="s">
        <v>8</v>
      </c>
      <c r="D19" s="34" t="s">
        <v>26</v>
      </c>
      <c r="E19" s="17"/>
    </row>
    <row r="20" spans="1:9" s="7" customFormat="1" x14ac:dyDescent="0.25">
      <c r="A20" s="11" t="s">
        <v>2</v>
      </c>
      <c r="B20" s="11"/>
      <c r="C20" s="21">
        <f>G35</f>
        <v>129840.25</v>
      </c>
      <c r="D20" s="21">
        <f>IFERROR((ROUND(C20/$C$22*100,2)),0)</f>
        <v>77.569999999999993</v>
      </c>
    </row>
    <row r="21" spans="1:9" s="7" customFormat="1" x14ac:dyDescent="0.25">
      <c r="A21" s="27" t="s">
        <v>44</v>
      </c>
      <c r="B21" s="11"/>
      <c r="C21" s="21">
        <f>G42</f>
        <v>37538.79</v>
      </c>
      <c r="D21" s="21">
        <f>IFERROR((ROUND(C21/$C$22*100,2)),0)</f>
        <v>22.43</v>
      </c>
    </row>
    <row r="22" spans="1:9" s="7" customFormat="1" x14ac:dyDescent="0.25">
      <c r="A22" s="69" t="s">
        <v>14</v>
      </c>
      <c r="B22" s="70"/>
      <c r="C22" s="23">
        <f>SUM(C20:C21)</f>
        <v>167379.04</v>
      </c>
      <c r="D22" s="23"/>
    </row>
    <row r="23" spans="1:9" s="7" customFormat="1" x14ac:dyDescent="0.25">
      <c r="A23" s="69" t="s">
        <v>15</v>
      </c>
      <c r="B23" s="70"/>
      <c r="C23" s="23">
        <f>G58</f>
        <v>500</v>
      </c>
      <c r="D23" s="23"/>
    </row>
    <row r="24" spans="1:9" s="7" customFormat="1" x14ac:dyDescent="0.25">
      <c r="A24" s="65" t="s">
        <v>16</v>
      </c>
      <c r="B24" s="68"/>
      <c r="C24" s="24">
        <f>SUM(C22:C23)</f>
        <v>167879.04000000001</v>
      </c>
      <c r="D24" s="24"/>
      <c r="E24" s="13"/>
    </row>
    <row r="25" spans="1:9" s="7" customFormat="1" x14ac:dyDescent="0.25">
      <c r="A25" s="13"/>
      <c r="B25" s="35"/>
      <c r="C25" s="38"/>
      <c r="D25" s="36"/>
      <c r="E25" s="13"/>
    </row>
    <row r="26" spans="1:9" s="7" customFormat="1" x14ac:dyDescent="0.25">
      <c r="A26" s="63" t="s">
        <v>66</v>
      </c>
      <c r="B26" s="63"/>
      <c r="C26" s="42"/>
      <c r="D26" s="42"/>
    </row>
    <row r="27" spans="1:9" s="7" customFormat="1" x14ac:dyDescent="0.25">
      <c r="A27" s="43"/>
      <c r="B27" s="43" t="s">
        <v>8</v>
      </c>
      <c r="C27" s="36"/>
      <c r="D27" s="36"/>
      <c r="E27" s="13"/>
    </row>
    <row r="28" spans="1:9" s="7" customFormat="1" ht="47.25" x14ac:dyDescent="0.25">
      <c r="A28" s="44" t="s">
        <v>67</v>
      </c>
      <c r="B28" s="45">
        <f>G49+G52</f>
        <v>14300</v>
      </c>
      <c r="C28" s="36"/>
      <c r="D28" s="36"/>
      <c r="E28" s="13"/>
    </row>
    <row r="29" spans="1:9" s="7" customFormat="1" ht="31.5" x14ac:dyDescent="0.25">
      <c r="A29" s="44" t="s">
        <v>68</v>
      </c>
      <c r="B29" s="45">
        <f>C16-B28</f>
        <v>153579.04</v>
      </c>
      <c r="C29" s="37"/>
      <c r="D29" s="36"/>
      <c r="E29" s="13"/>
    </row>
    <row r="30" spans="1:9" s="7" customFormat="1" x14ac:dyDescent="0.25">
      <c r="A30" s="46" t="s">
        <v>8</v>
      </c>
      <c r="B30" s="47">
        <f>SUM(B28:B29)</f>
        <v>167879.04000000001</v>
      </c>
      <c r="C30" s="38"/>
      <c r="D30" s="36"/>
      <c r="E30" s="13"/>
    </row>
    <row r="31" spans="1:9" s="7" customFormat="1" x14ac:dyDescent="0.25">
      <c r="H31" s="4"/>
      <c r="I31" s="4"/>
    </row>
    <row r="32" spans="1:9" s="7" customFormat="1" x14ac:dyDescent="0.25">
      <c r="A32" s="18" t="s">
        <v>72</v>
      </c>
      <c r="B32" s="12"/>
      <c r="H32" s="4"/>
      <c r="I32" s="4"/>
    </row>
    <row r="33" spans="1:48" s="7" customFormat="1" x14ac:dyDescent="0.25">
      <c r="A33" s="9" t="s">
        <v>17</v>
      </c>
      <c r="B33" s="9" t="s">
        <v>0</v>
      </c>
      <c r="C33" s="9" t="s">
        <v>18</v>
      </c>
      <c r="D33" s="9" t="s">
        <v>19</v>
      </c>
      <c r="E33" s="9" t="s">
        <v>25</v>
      </c>
      <c r="F33" s="9" t="s">
        <v>43</v>
      </c>
      <c r="G33" s="16" t="s">
        <v>8</v>
      </c>
      <c r="H33" s="4"/>
      <c r="I33" s="4"/>
    </row>
    <row r="34" spans="1:48" s="7" customFormat="1" x14ac:dyDescent="0.25">
      <c r="A34" s="19" t="s">
        <v>20</v>
      </c>
      <c r="B34" s="20"/>
      <c r="C34" s="20"/>
      <c r="D34" s="20"/>
      <c r="E34" s="20"/>
      <c r="F34" s="20"/>
      <c r="G34" s="20"/>
    </row>
    <row r="35" spans="1:48" s="7" customFormat="1" x14ac:dyDescent="0.25">
      <c r="A35" s="9" t="s">
        <v>21</v>
      </c>
      <c r="B35" s="65" t="s">
        <v>2</v>
      </c>
      <c r="C35" s="66"/>
      <c r="D35" s="66"/>
      <c r="E35" s="66"/>
      <c r="F35" s="67"/>
      <c r="G35" s="24">
        <f>SUM(G36:G41)</f>
        <v>129840.25</v>
      </c>
      <c r="H35" s="4"/>
      <c r="I35" s="4"/>
    </row>
    <row r="36" spans="1:48" s="4" customFormat="1" ht="47.25" x14ac:dyDescent="0.25">
      <c r="A36" s="5" t="s">
        <v>40</v>
      </c>
      <c r="B36" s="3" t="s">
        <v>59</v>
      </c>
      <c r="C36" s="32" t="s">
        <v>96</v>
      </c>
      <c r="D36" s="3" t="s">
        <v>29</v>
      </c>
      <c r="E36" s="3">
        <v>35</v>
      </c>
      <c r="F36" s="3">
        <v>867.48</v>
      </c>
      <c r="G36" s="25">
        <f t="shared" ref="G36:G37" si="0">ROUND(E36*F36,2)</f>
        <v>30361.8</v>
      </c>
    </row>
    <row r="37" spans="1:48" s="4" customFormat="1" ht="31.5" x14ac:dyDescent="0.25">
      <c r="A37" s="6" t="s">
        <v>41</v>
      </c>
      <c r="B37" s="4" t="s">
        <v>60</v>
      </c>
      <c r="C37" s="32" t="s">
        <v>58</v>
      </c>
      <c r="D37" s="3" t="s">
        <v>29</v>
      </c>
      <c r="E37" s="3">
        <v>35</v>
      </c>
      <c r="F37" s="3">
        <v>1301.22</v>
      </c>
      <c r="G37" s="25">
        <f t="shared" si="0"/>
        <v>45542.7</v>
      </c>
    </row>
    <row r="38" spans="1:48" s="4" customFormat="1" ht="31.5" x14ac:dyDescent="0.25">
      <c r="A38" s="6" t="s">
        <v>49</v>
      </c>
      <c r="B38" s="3" t="s">
        <v>61</v>
      </c>
      <c r="C38" s="32" t="s">
        <v>95</v>
      </c>
      <c r="D38" s="3" t="s">
        <v>29</v>
      </c>
      <c r="E38" s="3">
        <v>35</v>
      </c>
      <c r="F38" s="3">
        <v>520.48</v>
      </c>
      <c r="G38" s="25">
        <f>ROUND(E38*F38,2)</f>
        <v>18216.8</v>
      </c>
      <c r="H38" s="33"/>
      <c r="I38" s="33"/>
    </row>
    <row r="39" spans="1:48" s="4" customFormat="1" ht="47.25" x14ac:dyDescent="0.25">
      <c r="A39" s="6" t="s">
        <v>105</v>
      </c>
      <c r="B39" s="3" t="s">
        <v>59</v>
      </c>
      <c r="C39" s="32" t="s">
        <v>113</v>
      </c>
      <c r="D39" s="3" t="s">
        <v>29</v>
      </c>
      <c r="E39" s="3">
        <v>11</v>
      </c>
      <c r="F39" s="57">
        <v>1047.48</v>
      </c>
      <c r="G39" s="25">
        <f t="shared" ref="G39:G41" si="1">ROUND(E39*F39,2)</f>
        <v>11522.28</v>
      </c>
      <c r="H39" s="33"/>
      <c r="I39" s="33"/>
    </row>
    <row r="40" spans="1:48" s="4" customFormat="1" ht="47.25" x14ac:dyDescent="0.25">
      <c r="A40" s="6" t="s">
        <v>106</v>
      </c>
      <c r="B40" s="4" t="s">
        <v>60</v>
      </c>
      <c r="C40" s="32" t="s">
        <v>114</v>
      </c>
      <c r="D40" s="3" t="s">
        <v>29</v>
      </c>
      <c r="E40" s="3">
        <v>11</v>
      </c>
      <c r="F40" s="57">
        <v>1571.22</v>
      </c>
      <c r="G40" s="25">
        <f t="shared" si="1"/>
        <v>17283.419999999998</v>
      </c>
      <c r="H40" s="33"/>
      <c r="I40" s="33"/>
    </row>
    <row r="41" spans="1:48" s="4" customFormat="1" ht="47.25" x14ac:dyDescent="0.25">
      <c r="A41" s="6" t="s">
        <v>107</v>
      </c>
      <c r="B41" s="3" t="s">
        <v>61</v>
      </c>
      <c r="C41" s="32" t="s">
        <v>115</v>
      </c>
      <c r="D41" s="3" t="s">
        <v>29</v>
      </c>
      <c r="E41" s="3">
        <v>11</v>
      </c>
      <c r="F41" s="57">
        <v>628.47749999999996</v>
      </c>
      <c r="G41" s="25">
        <f t="shared" si="1"/>
        <v>6913.25</v>
      </c>
      <c r="H41" s="33"/>
      <c r="I41" s="33"/>
    </row>
    <row r="42" spans="1:48" s="7" customFormat="1" x14ac:dyDescent="0.25">
      <c r="A42" s="9" t="s">
        <v>3</v>
      </c>
      <c r="B42" s="65" t="s">
        <v>44</v>
      </c>
      <c r="C42" s="71"/>
      <c r="D42" s="66"/>
      <c r="E42" s="66"/>
      <c r="F42" s="67"/>
      <c r="G42" s="24">
        <f>G43+G44+G49+G52</f>
        <v>37538.79</v>
      </c>
      <c r="H42" s="40"/>
      <c r="I42" s="4"/>
    </row>
    <row r="43" spans="1:48" s="4" customFormat="1" ht="31.5" x14ac:dyDescent="0.25">
      <c r="A43" s="48" t="s">
        <v>42</v>
      </c>
      <c r="B43" s="48" t="s">
        <v>73</v>
      </c>
      <c r="C43" s="49" t="s">
        <v>111</v>
      </c>
      <c r="D43" s="52" t="s">
        <v>30</v>
      </c>
      <c r="E43" s="52">
        <v>151</v>
      </c>
      <c r="F43" s="52">
        <v>23.56812</v>
      </c>
      <c r="G43" s="50">
        <f>ROUND(E43*F43,2)</f>
        <v>3558.79</v>
      </c>
      <c r="H43" s="40"/>
    </row>
    <row r="44" spans="1:48" s="33" customFormat="1" ht="31.5" x14ac:dyDescent="0.25">
      <c r="A44" s="48" t="s">
        <v>46</v>
      </c>
      <c r="B44" s="51" t="s">
        <v>83</v>
      </c>
      <c r="C44" s="49" t="s">
        <v>108</v>
      </c>
      <c r="D44" s="48"/>
      <c r="E44" s="48"/>
      <c r="F44" s="48"/>
      <c r="G44" s="50">
        <f>SUM(G45:G48)</f>
        <v>19680</v>
      </c>
      <c r="H44" s="41"/>
      <c r="AP44" s="4"/>
      <c r="AQ44" s="4"/>
      <c r="AR44" s="4"/>
      <c r="AS44" s="4"/>
      <c r="AT44" s="4"/>
      <c r="AU44" s="4"/>
      <c r="AV44" s="4"/>
    </row>
    <row r="45" spans="1:48" s="4" customFormat="1" x14ac:dyDescent="0.25">
      <c r="A45" s="48" t="s">
        <v>50</v>
      </c>
      <c r="B45" s="52" t="s">
        <v>80</v>
      </c>
      <c r="C45" s="52" t="s">
        <v>109</v>
      </c>
      <c r="D45" s="52" t="s">
        <v>30</v>
      </c>
      <c r="E45" s="52">
        <v>24</v>
      </c>
      <c r="F45" s="52">
        <v>20</v>
      </c>
      <c r="G45" s="45">
        <f t="shared" ref="G45:G56" si="2">ROUND(E45*F45,2)</f>
        <v>480</v>
      </c>
      <c r="H45" s="40"/>
    </row>
    <row r="46" spans="1:48" s="4" customFormat="1" x14ac:dyDescent="0.25">
      <c r="A46" s="48" t="s">
        <v>52</v>
      </c>
      <c r="B46" s="52" t="s">
        <v>69</v>
      </c>
      <c r="C46" s="52" t="s">
        <v>70</v>
      </c>
      <c r="D46" s="52" t="s">
        <v>30</v>
      </c>
      <c r="E46" s="52">
        <v>24</v>
      </c>
      <c r="F46" s="52">
        <v>450</v>
      </c>
      <c r="G46" s="45">
        <f t="shared" si="2"/>
        <v>10800</v>
      </c>
      <c r="H46" s="40"/>
    </row>
    <row r="47" spans="1:48" s="4" customFormat="1" ht="18.75" customHeight="1" x14ac:dyDescent="0.25">
      <c r="A47" s="48" t="s">
        <v>54</v>
      </c>
      <c r="B47" s="52" t="s">
        <v>51</v>
      </c>
      <c r="C47" s="49" t="s">
        <v>110</v>
      </c>
      <c r="D47" s="52" t="s">
        <v>36</v>
      </c>
      <c r="E47" s="52">
        <v>48</v>
      </c>
      <c r="F47" s="52">
        <v>100</v>
      </c>
      <c r="G47" s="45">
        <f t="shared" si="2"/>
        <v>4800</v>
      </c>
      <c r="H47" s="40"/>
    </row>
    <row r="48" spans="1:48" s="4" customFormat="1" x14ac:dyDescent="0.25">
      <c r="A48" s="48" t="s">
        <v>74</v>
      </c>
      <c r="B48" s="52" t="s">
        <v>75</v>
      </c>
      <c r="C48" s="49" t="s">
        <v>76</v>
      </c>
      <c r="D48" s="52" t="s">
        <v>36</v>
      </c>
      <c r="E48" s="52">
        <v>72</v>
      </c>
      <c r="F48" s="52">
        <v>50</v>
      </c>
      <c r="G48" s="45">
        <f t="shared" si="2"/>
        <v>3600</v>
      </c>
      <c r="H48" s="40"/>
      <c r="I48" s="33"/>
    </row>
    <row r="49" spans="1:9" s="33" customFormat="1" ht="47.25" x14ac:dyDescent="0.25">
      <c r="A49" s="48" t="s">
        <v>84</v>
      </c>
      <c r="B49" s="51" t="s">
        <v>53</v>
      </c>
      <c r="C49" s="49" t="s">
        <v>65</v>
      </c>
      <c r="D49" s="48"/>
      <c r="E49" s="48"/>
      <c r="F49" s="48"/>
      <c r="G49" s="50">
        <f>SUM(G50:G51)</f>
        <v>6300</v>
      </c>
      <c r="H49" s="4"/>
      <c r="I49" s="4"/>
    </row>
    <row r="50" spans="1:9" s="4" customFormat="1" ht="31.5" x14ac:dyDescent="0.25">
      <c r="A50" s="48" t="s">
        <v>85</v>
      </c>
      <c r="B50" s="49" t="s">
        <v>78</v>
      </c>
      <c r="C50" s="54" t="s">
        <v>98</v>
      </c>
      <c r="D50" s="52" t="s">
        <v>30</v>
      </c>
      <c r="E50" s="52">
        <v>9</v>
      </c>
      <c r="F50" s="52">
        <v>400</v>
      </c>
      <c r="G50" s="45">
        <f t="shared" si="2"/>
        <v>3600</v>
      </c>
      <c r="H50" s="40"/>
    </row>
    <row r="51" spans="1:9" s="4" customFormat="1" x14ac:dyDescent="0.25">
      <c r="A51" s="48" t="s">
        <v>86</v>
      </c>
      <c r="B51" s="52" t="s">
        <v>92</v>
      </c>
      <c r="C51" s="54" t="s">
        <v>99</v>
      </c>
      <c r="D51" s="52" t="s">
        <v>30</v>
      </c>
      <c r="E51" s="52">
        <v>27</v>
      </c>
      <c r="F51" s="52">
        <v>100</v>
      </c>
      <c r="G51" s="45">
        <f t="shared" si="2"/>
        <v>2700</v>
      </c>
    </row>
    <row r="52" spans="1:9" s="33" customFormat="1" ht="31.5" x14ac:dyDescent="0.25">
      <c r="A52" s="48" t="s">
        <v>87</v>
      </c>
      <c r="B52" s="51" t="s">
        <v>57</v>
      </c>
      <c r="C52" s="49" t="s">
        <v>64</v>
      </c>
      <c r="D52" s="48"/>
      <c r="E52" s="48"/>
      <c r="F52" s="48"/>
      <c r="G52" s="50">
        <f>SUM(G53:G56)</f>
        <v>8000</v>
      </c>
      <c r="H52" s="4"/>
      <c r="I52" s="4"/>
    </row>
    <row r="53" spans="1:9" s="4" customFormat="1" ht="31.5" x14ac:dyDescent="0.25">
      <c r="A53" s="48" t="s">
        <v>88</v>
      </c>
      <c r="B53" s="52" t="s">
        <v>79</v>
      </c>
      <c r="C53" s="49" t="s">
        <v>81</v>
      </c>
      <c r="D53" s="52" t="s">
        <v>30</v>
      </c>
      <c r="E53" s="52">
        <v>6</v>
      </c>
      <c r="F53" s="52">
        <v>250</v>
      </c>
      <c r="G53" s="45">
        <f t="shared" si="2"/>
        <v>1500</v>
      </c>
      <c r="H53" s="41"/>
      <c r="I53" s="7"/>
    </row>
    <row r="54" spans="1:9" s="4" customFormat="1" x14ac:dyDescent="0.25">
      <c r="A54" s="48" t="s">
        <v>89</v>
      </c>
      <c r="B54" s="52" t="s">
        <v>55</v>
      </c>
      <c r="C54" s="49" t="s">
        <v>82</v>
      </c>
      <c r="D54" s="52" t="s">
        <v>30</v>
      </c>
      <c r="E54" s="52">
        <v>6</v>
      </c>
      <c r="F54" s="52">
        <v>150</v>
      </c>
      <c r="G54" s="45">
        <f t="shared" si="2"/>
        <v>900</v>
      </c>
      <c r="H54" s="7"/>
      <c r="I54" s="7"/>
    </row>
    <row r="55" spans="1:9" s="4" customFormat="1" x14ac:dyDescent="0.25">
      <c r="A55" s="48" t="s">
        <v>90</v>
      </c>
      <c r="B55" s="52" t="s">
        <v>93</v>
      </c>
      <c r="C55" s="52" t="s">
        <v>56</v>
      </c>
      <c r="D55" s="52" t="s">
        <v>30</v>
      </c>
      <c r="E55" s="52">
        <v>24</v>
      </c>
      <c r="F55" s="52">
        <v>150</v>
      </c>
      <c r="G55" s="45">
        <f t="shared" si="2"/>
        <v>3600</v>
      </c>
      <c r="H55" s="7"/>
      <c r="I55" s="7"/>
    </row>
    <row r="56" spans="1:9" s="4" customFormat="1" ht="31.5" x14ac:dyDescent="0.25">
      <c r="A56" s="6" t="s">
        <v>91</v>
      </c>
      <c r="B56" s="53" t="s">
        <v>94</v>
      </c>
      <c r="C56" s="32" t="s">
        <v>77</v>
      </c>
      <c r="D56" s="3" t="s">
        <v>30</v>
      </c>
      <c r="E56" s="3">
        <v>40</v>
      </c>
      <c r="F56" s="3">
        <v>50</v>
      </c>
      <c r="G56" s="25">
        <f t="shared" si="2"/>
        <v>2000</v>
      </c>
      <c r="H56" s="41"/>
      <c r="I56" s="7"/>
    </row>
    <row r="57" spans="1:9" s="7" customFormat="1" x14ac:dyDescent="0.25">
      <c r="A57" s="72" t="s">
        <v>23</v>
      </c>
      <c r="B57" s="73"/>
      <c r="C57" s="73"/>
      <c r="D57" s="73"/>
      <c r="E57" s="73"/>
      <c r="F57" s="74"/>
      <c r="G57" s="15">
        <f>SUM(G35,G42,)</f>
        <v>167379.04</v>
      </c>
    </row>
    <row r="58" spans="1:9" s="4" customFormat="1" x14ac:dyDescent="0.25">
      <c r="A58" s="75" t="s">
        <v>24</v>
      </c>
      <c r="B58" s="76"/>
      <c r="C58" s="76"/>
      <c r="D58" s="76"/>
      <c r="E58" s="76"/>
      <c r="F58" s="77"/>
      <c r="G58" s="26">
        <v>500</v>
      </c>
      <c r="H58" s="2"/>
      <c r="I58" s="2"/>
    </row>
    <row r="59" spans="1:9" s="7" customFormat="1" x14ac:dyDescent="0.25">
      <c r="A59" s="65" t="s">
        <v>4</v>
      </c>
      <c r="B59" s="66"/>
      <c r="C59" s="66"/>
      <c r="D59" s="66"/>
      <c r="E59" s="66"/>
      <c r="F59" s="67"/>
      <c r="G59" s="24">
        <f>SUM(G57:G58)</f>
        <v>167879.04000000001</v>
      </c>
      <c r="H59" s="2"/>
      <c r="I59" s="59"/>
    </row>
    <row r="60" spans="1:9" s="7" customFormat="1" x14ac:dyDescent="0.25">
      <c r="H60" s="2"/>
      <c r="I60" s="2"/>
    </row>
    <row r="61" spans="1:9" s="7" customFormat="1" x14ac:dyDescent="0.25">
      <c r="H61" s="2"/>
      <c r="I61" s="2"/>
    </row>
    <row r="62" spans="1:9" s="7" customFormat="1" x14ac:dyDescent="0.25">
      <c r="H62" s="2"/>
      <c r="I62" s="2"/>
    </row>
  </sheetData>
  <sheetProtection formatCells="0" formatColumns="0" formatRows="0" insertRows="0" deleteRows="0" selectLockedCells="1"/>
  <dataConsolidate/>
  <mergeCells count="14">
    <mergeCell ref="A12:B12"/>
    <mergeCell ref="A16:B16"/>
    <mergeCell ref="A18:B18"/>
    <mergeCell ref="C2:E2"/>
    <mergeCell ref="A59:F59"/>
    <mergeCell ref="A19:B19"/>
    <mergeCell ref="A22:B22"/>
    <mergeCell ref="A24:B24"/>
    <mergeCell ref="B35:F35"/>
    <mergeCell ref="B42:F42"/>
    <mergeCell ref="A57:F57"/>
    <mergeCell ref="A58:F58"/>
    <mergeCell ref="A23:B23"/>
    <mergeCell ref="A26:B26"/>
  </mergeCells>
  <conditionalFormatting sqref="E13">
    <cfRule type="cellIs" dxfId="3" priority="6" operator="notBetween">
      <formula>0</formula>
      <formula>75</formula>
    </cfRule>
  </conditionalFormatting>
  <conditionalFormatting sqref="D16">
    <cfRule type="cellIs" dxfId="2" priority="1" operator="equal">
      <formula>0</formula>
    </cfRule>
    <cfRule type="cellIs" dxfId="1" priority="4" operator="lessThan">
      <formula>100</formula>
    </cfRule>
    <cfRule type="cellIs" dxfId="0"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B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B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B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B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B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B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B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B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B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B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B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B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B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B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xr:uid="{00000000-0002-0000-0000-000000000000}">
      <formula1>G65549</formula1>
    </dataValidation>
    <dataValidation type="decimal" operator="equal" allowBlank="1" showInputMessage="1" showErrorMessage="1" promptTitle="Tähelepanu!" prompt="Kogusumma peab olema võrdne projekti kogukuludega." sqref="B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B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B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B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B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B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B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B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B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B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B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B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B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B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B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xr:uid="{00000000-0002-0000-0000-000001000000}">
      <formula1>G65549</formula1>
    </dataValidation>
    <dataValidation type="decimal" operator="lessThan" allowBlank="1" showInputMessage="1" showErrorMessage="1" promptTitle="Tähelepanu!" prompt="SiM toetus on kuni 25% projekti kogukuludest." sqref="JD65549 SZ65549 ACV65549 AMR65549 AWN65549 BGJ65549 BQF65549 CAB65549 CJX65549 CTT65549 DDP65549 DNL65549 DXH65549 EHD65549 EQZ65549 FAV65549 FKR65549 FUN65549 GEJ65549 GOF65549 GYB65549 HHX65549 HRT65549 IBP65549 ILL65549 IVH65549 JFD65549 JOZ65549 JYV65549 KIR65549 KSN65549 LCJ65549 LMF65549 LWB65549 MFX65549 MPT65549 MZP65549 NJL65549 NTH65549 ODD65549 OMZ65549 OWV65549 PGR65549 PQN65549 QAJ65549 QKF65549 QUB65549 RDX65549 RNT65549 RXP65549 SHL65549 SRH65549 TBD65549 TKZ65549 TUV65549 UER65549 UON65549 UYJ65549 VIF65549 VSB65549 WBX65549 WLT65549 WVP65549 JD131085 SZ131085 ACV131085 AMR131085 AWN131085 BGJ131085 BQF131085 CAB131085 CJX131085 CTT131085 DDP131085 DNL131085 DXH131085 EHD131085 EQZ131085 FAV131085 FKR131085 FUN131085 GEJ131085 GOF131085 GYB131085 HHX131085 HRT131085 IBP131085 ILL131085 IVH131085 JFD131085 JOZ131085 JYV131085 KIR131085 KSN131085 LCJ131085 LMF131085 LWB131085 MFX131085 MPT131085 MZP131085 NJL131085 NTH131085 ODD131085 OMZ131085 OWV131085 PGR131085 PQN131085 QAJ131085 QKF131085 QUB131085 RDX131085 RNT131085 RXP131085 SHL131085 SRH131085 TBD131085 TKZ131085 TUV131085 UER131085 UON131085 UYJ131085 VIF131085 VSB131085 WBX131085 WLT131085 WVP131085 JD196621 SZ196621 ACV196621 AMR196621 AWN196621 BGJ196621 BQF196621 CAB196621 CJX196621 CTT196621 DDP196621 DNL196621 DXH196621 EHD196621 EQZ196621 FAV196621 FKR196621 FUN196621 GEJ196621 GOF196621 GYB196621 HHX196621 HRT196621 IBP196621 ILL196621 IVH196621 JFD196621 JOZ196621 JYV196621 KIR196621 KSN196621 LCJ196621 LMF196621 LWB196621 MFX196621 MPT196621 MZP196621 NJL196621 NTH196621 ODD196621 OMZ196621 OWV196621 PGR196621 PQN196621 QAJ196621 QKF196621 QUB196621 RDX196621 RNT196621 RXP196621 SHL196621 SRH196621 TBD196621 TKZ196621 TUV196621 UER196621 UON196621 UYJ196621 VIF196621 VSB196621 WBX196621 WLT196621 WVP196621 JD262157 SZ262157 ACV262157 AMR262157 AWN262157 BGJ262157 BQF262157 CAB262157 CJX262157 CTT262157 DDP262157 DNL262157 DXH262157 EHD262157 EQZ262157 FAV262157 FKR262157 FUN262157 GEJ262157 GOF262157 GYB262157 HHX262157 HRT262157 IBP262157 ILL262157 IVH262157 JFD262157 JOZ262157 JYV262157 KIR262157 KSN262157 LCJ262157 LMF262157 LWB262157 MFX262157 MPT262157 MZP262157 NJL262157 NTH262157 ODD262157 OMZ262157 OWV262157 PGR262157 PQN262157 QAJ262157 QKF262157 QUB262157 RDX262157 RNT262157 RXP262157 SHL262157 SRH262157 TBD262157 TKZ262157 TUV262157 UER262157 UON262157 UYJ262157 VIF262157 VSB262157 WBX262157 WLT262157 WVP262157 JD327693 SZ327693 ACV327693 AMR327693 AWN327693 BGJ327693 BQF327693 CAB327693 CJX327693 CTT327693 DDP327693 DNL327693 DXH327693 EHD327693 EQZ327693 FAV327693 FKR327693 FUN327693 GEJ327693 GOF327693 GYB327693 HHX327693 HRT327693 IBP327693 ILL327693 IVH327693 JFD327693 JOZ327693 JYV327693 KIR327693 KSN327693 LCJ327693 LMF327693 LWB327693 MFX327693 MPT327693 MZP327693 NJL327693 NTH327693 ODD327693 OMZ327693 OWV327693 PGR327693 PQN327693 QAJ327693 QKF327693 QUB327693 RDX327693 RNT327693 RXP327693 SHL327693 SRH327693 TBD327693 TKZ327693 TUV327693 UER327693 UON327693 UYJ327693 VIF327693 VSB327693 WBX327693 WLT327693 WVP327693 JD393229 SZ393229 ACV393229 AMR393229 AWN393229 BGJ393229 BQF393229 CAB393229 CJX393229 CTT393229 DDP393229 DNL393229 DXH393229 EHD393229 EQZ393229 FAV393229 FKR393229 FUN393229 GEJ393229 GOF393229 GYB393229 HHX393229 HRT393229 IBP393229 ILL393229 IVH393229 JFD393229 JOZ393229 JYV393229 KIR393229 KSN393229 LCJ393229 LMF393229 LWB393229 MFX393229 MPT393229 MZP393229 NJL393229 NTH393229 ODD393229 OMZ393229 OWV393229 PGR393229 PQN393229 QAJ393229 QKF393229 QUB393229 RDX393229 RNT393229 RXP393229 SHL393229 SRH393229 TBD393229 TKZ393229 TUV393229 UER393229 UON393229 UYJ393229 VIF393229 VSB393229 WBX393229 WLT393229 WVP393229 JD458765 SZ458765 ACV458765 AMR458765 AWN458765 BGJ458765 BQF458765 CAB458765 CJX458765 CTT458765 DDP458765 DNL458765 DXH458765 EHD458765 EQZ458765 FAV458765 FKR458765 FUN458765 GEJ458765 GOF458765 GYB458765 HHX458765 HRT458765 IBP458765 ILL458765 IVH458765 JFD458765 JOZ458765 JYV458765 KIR458765 KSN458765 LCJ458765 LMF458765 LWB458765 MFX458765 MPT458765 MZP458765 NJL458765 NTH458765 ODD458765 OMZ458765 OWV458765 PGR458765 PQN458765 QAJ458765 QKF458765 QUB458765 RDX458765 RNT458765 RXP458765 SHL458765 SRH458765 TBD458765 TKZ458765 TUV458765 UER458765 UON458765 UYJ458765 VIF458765 VSB458765 WBX458765 WLT458765 WVP458765 JD524301 SZ524301 ACV524301 AMR524301 AWN524301 BGJ524301 BQF524301 CAB524301 CJX524301 CTT524301 DDP524301 DNL524301 DXH524301 EHD524301 EQZ524301 FAV524301 FKR524301 FUN524301 GEJ524301 GOF524301 GYB524301 HHX524301 HRT524301 IBP524301 ILL524301 IVH524301 JFD524301 JOZ524301 JYV524301 KIR524301 KSN524301 LCJ524301 LMF524301 LWB524301 MFX524301 MPT524301 MZP524301 NJL524301 NTH524301 ODD524301 OMZ524301 OWV524301 PGR524301 PQN524301 QAJ524301 QKF524301 QUB524301 RDX524301 RNT524301 RXP524301 SHL524301 SRH524301 TBD524301 TKZ524301 TUV524301 UER524301 UON524301 UYJ524301 VIF524301 VSB524301 WBX524301 WLT524301 WVP524301 JD589837 SZ589837 ACV589837 AMR589837 AWN589837 BGJ589837 BQF589837 CAB589837 CJX589837 CTT589837 DDP589837 DNL589837 DXH589837 EHD589837 EQZ589837 FAV589837 FKR589837 FUN589837 GEJ589837 GOF589837 GYB589837 HHX589837 HRT589837 IBP589837 ILL589837 IVH589837 JFD589837 JOZ589837 JYV589837 KIR589837 KSN589837 LCJ589837 LMF589837 LWB589837 MFX589837 MPT589837 MZP589837 NJL589837 NTH589837 ODD589837 OMZ589837 OWV589837 PGR589837 PQN589837 QAJ589837 QKF589837 QUB589837 RDX589837 RNT589837 RXP589837 SHL589837 SRH589837 TBD589837 TKZ589837 TUV589837 UER589837 UON589837 UYJ589837 VIF589837 VSB589837 WBX589837 WLT589837 WVP589837 JD655373 SZ655373 ACV655373 AMR655373 AWN655373 BGJ655373 BQF655373 CAB655373 CJX655373 CTT655373 DDP655373 DNL655373 DXH655373 EHD655373 EQZ655373 FAV655373 FKR655373 FUN655373 GEJ655373 GOF655373 GYB655373 HHX655373 HRT655373 IBP655373 ILL655373 IVH655373 JFD655373 JOZ655373 JYV655373 KIR655373 KSN655373 LCJ655373 LMF655373 LWB655373 MFX655373 MPT655373 MZP655373 NJL655373 NTH655373 ODD655373 OMZ655373 OWV655373 PGR655373 PQN655373 QAJ655373 QKF655373 QUB655373 RDX655373 RNT655373 RXP655373 SHL655373 SRH655373 TBD655373 TKZ655373 TUV655373 UER655373 UON655373 UYJ655373 VIF655373 VSB655373 WBX655373 WLT655373 WVP655373 JD720909 SZ720909 ACV720909 AMR720909 AWN720909 BGJ720909 BQF720909 CAB720909 CJX720909 CTT720909 DDP720909 DNL720909 DXH720909 EHD720909 EQZ720909 FAV720909 FKR720909 FUN720909 GEJ720909 GOF720909 GYB720909 HHX720909 HRT720909 IBP720909 ILL720909 IVH720909 JFD720909 JOZ720909 JYV720909 KIR720909 KSN720909 LCJ720909 LMF720909 LWB720909 MFX720909 MPT720909 MZP720909 NJL720909 NTH720909 ODD720909 OMZ720909 OWV720909 PGR720909 PQN720909 QAJ720909 QKF720909 QUB720909 RDX720909 RNT720909 RXP720909 SHL720909 SRH720909 TBD720909 TKZ720909 TUV720909 UER720909 UON720909 UYJ720909 VIF720909 VSB720909 WBX720909 WLT720909 WVP720909 JD786445 SZ786445 ACV786445 AMR786445 AWN786445 BGJ786445 BQF786445 CAB786445 CJX786445 CTT786445 DDP786445 DNL786445 DXH786445 EHD786445 EQZ786445 FAV786445 FKR786445 FUN786445 GEJ786445 GOF786445 GYB786445 HHX786445 HRT786445 IBP786445 ILL786445 IVH786445 JFD786445 JOZ786445 JYV786445 KIR786445 KSN786445 LCJ786445 LMF786445 LWB786445 MFX786445 MPT786445 MZP786445 NJL786445 NTH786445 ODD786445 OMZ786445 OWV786445 PGR786445 PQN786445 QAJ786445 QKF786445 QUB786445 RDX786445 RNT786445 RXP786445 SHL786445 SRH786445 TBD786445 TKZ786445 TUV786445 UER786445 UON786445 UYJ786445 VIF786445 VSB786445 WBX786445 WLT786445 WVP786445 JD851981 SZ851981 ACV851981 AMR851981 AWN851981 BGJ851981 BQF851981 CAB851981 CJX851981 CTT851981 DDP851981 DNL851981 DXH851981 EHD851981 EQZ851981 FAV851981 FKR851981 FUN851981 GEJ851981 GOF851981 GYB851981 HHX851981 HRT851981 IBP851981 ILL851981 IVH851981 JFD851981 JOZ851981 JYV851981 KIR851981 KSN851981 LCJ851981 LMF851981 LWB851981 MFX851981 MPT851981 MZP851981 NJL851981 NTH851981 ODD851981 OMZ851981 OWV851981 PGR851981 PQN851981 QAJ851981 QKF851981 QUB851981 RDX851981 RNT851981 RXP851981 SHL851981 SRH851981 TBD851981 TKZ851981 TUV851981 UER851981 UON851981 UYJ851981 VIF851981 VSB851981 WBX851981 WLT851981 WVP851981 JD917517 SZ917517 ACV917517 AMR917517 AWN917517 BGJ917517 BQF917517 CAB917517 CJX917517 CTT917517 DDP917517 DNL917517 DXH917517 EHD917517 EQZ917517 FAV917517 FKR917517 FUN917517 GEJ917517 GOF917517 GYB917517 HHX917517 HRT917517 IBP917517 ILL917517 IVH917517 JFD917517 JOZ917517 JYV917517 KIR917517 KSN917517 LCJ917517 LMF917517 LWB917517 MFX917517 MPT917517 MZP917517 NJL917517 NTH917517 ODD917517 OMZ917517 OWV917517 PGR917517 PQN917517 QAJ917517 QKF917517 QUB917517 RDX917517 RNT917517 RXP917517 SHL917517 SRH917517 TBD917517 TKZ917517 TUV917517 UER917517 UON917517 UYJ917517 VIF917517 VSB917517 WBX917517 WLT917517 WVP917517 JD983053 SZ983053 ACV983053 AMR983053 AWN983053 BGJ983053 BQF983053 CAB983053 CJX983053 CTT983053 DDP983053 DNL983053 DXH983053 EHD983053 EQZ983053 FAV983053 FKR983053 FUN983053 GEJ983053 GOF983053 GYB983053 HHX983053 HRT983053 IBP983053 ILL983053 IVH983053 JFD983053 JOZ983053 JYV983053 KIR983053 KSN983053 LCJ983053 LMF983053 LWB983053 MFX983053 MPT983053 MZP983053 NJL983053 NTH983053 ODD983053 OMZ983053 OWV983053 PGR983053 PQN983053 QAJ983053 QKF983053 QUB983053 RDX983053 RNT983053 RXP983053 SHL983053 SRH983053 TBD983053 TKZ983053 TUV983053 UER983053 UON983053 UYJ983053 VIF983053 VSB983053 WBX983053 WLT983053 WVP983053" xr:uid="{00000000-0002-0000-0000-000002000000}">
      <formula1>JB65549*0.25</formula1>
    </dataValidation>
    <dataValidation type="decimal" operator="lessThan" allowBlank="1" showInputMessage="1" showErrorMessage="1" promptTitle="Tähelepanu!" prompt="AMIF toetus on kuni 75% kogukuludest." sqref="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xr:uid="{00000000-0002-0000-0000-000003000000}">
      <formula1>JB65549*0.75</formula1>
    </dataValidation>
    <dataValidation type="decimal" operator="lessThan" allowBlank="1" showInputMessage="1" showErrorMessage="1" promptTitle="Tähelepanu!" prompt="Kaudsed kulud moodustavad otsestest kuludest kuni 7%." sqref="JB65548:JD65548 SX65548:SZ65548 ACT65548:ACV65548 AMP65548:AMR65548 AWL65548:AWN65548 BGH65548:BGJ65548 BQD65548:BQF65548 BZZ65548:CAB65548 CJV65548:CJX65548 CTR65548:CTT65548 DDN65548:DDP65548 DNJ65548:DNL65548 DXF65548:DXH65548 EHB65548:EHD65548 EQX65548:EQZ65548 FAT65548:FAV65548 FKP65548:FKR65548 FUL65548:FUN65548 GEH65548:GEJ65548 GOD65548:GOF65548 GXZ65548:GYB65548 HHV65548:HHX65548 HRR65548:HRT65548 IBN65548:IBP65548 ILJ65548:ILL65548 IVF65548:IVH65548 JFB65548:JFD65548 JOX65548:JOZ65548 JYT65548:JYV65548 KIP65548:KIR65548 KSL65548:KSN65548 LCH65548:LCJ65548 LMD65548:LMF65548 LVZ65548:LWB65548 MFV65548:MFX65548 MPR65548:MPT65548 MZN65548:MZP65548 NJJ65548:NJL65548 NTF65548:NTH65548 ODB65548:ODD65548 OMX65548:OMZ65548 OWT65548:OWV65548 PGP65548:PGR65548 PQL65548:PQN65548 QAH65548:QAJ65548 QKD65548:QKF65548 QTZ65548:QUB65548 RDV65548:RDX65548 RNR65548:RNT65548 RXN65548:RXP65548 SHJ65548:SHL65548 SRF65548:SRH65548 TBB65548:TBD65548 TKX65548:TKZ65548 TUT65548:TUV65548 UEP65548:UER65548 UOL65548:UON65548 UYH65548:UYJ65548 VID65548:VIF65548 VRZ65548:VSB65548 WBV65548:WBX65548 WLR65548:WLT65548 WVN65548:WVP65548 JB131084:JD131084 SX131084:SZ131084 ACT131084:ACV131084 AMP131084:AMR131084 AWL131084:AWN131084 BGH131084:BGJ131084 BQD131084:BQF131084 BZZ131084:CAB131084 CJV131084:CJX131084 CTR131084:CTT131084 DDN131084:DDP131084 DNJ131084:DNL131084 DXF131084:DXH131084 EHB131084:EHD131084 EQX131084:EQZ131084 FAT131084:FAV131084 FKP131084:FKR131084 FUL131084:FUN131084 GEH131084:GEJ131084 GOD131084:GOF131084 GXZ131084:GYB131084 HHV131084:HHX131084 HRR131084:HRT131084 IBN131084:IBP131084 ILJ131084:ILL131084 IVF131084:IVH131084 JFB131084:JFD131084 JOX131084:JOZ131084 JYT131084:JYV131084 KIP131084:KIR131084 KSL131084:KSN131084 LCH131084:LCJ131084 LMD131084:LMF131084 LVZ131084:LWB131084 MFV131084:MFX131084 MPR131084:MPT131084 MZN131084:MZP131084 NJJ131084:NJL131084 NTF131084:NTH131084 ODB131084:ODD131084 OMX131084:OMZ131084 OWT131084:OWV131084 PGP131084:PGR131084 PQL131084:PQN131084 QAH131084:QAJ131084 QKD131084:QKF131084 QTZ131084:QUB131084 RDV131084:RDX131084 RNR131084:RNT131084 RXN131084:RXP131084 SHJ131084:SHL131084 SRF131084:SRH131084 TBB131084:TBD131084 TKX131084:TKZ131084 TUT131084:TUV131084 UEP131084:UER131084 UOL131084:UON131084 UYH131084:UYJ131084 VID131084:VIF131084 VRZ131084:VSB131084 WBV131084:WBX131084 WLR131084:WLT131084 WVN131084:WVP131084 JB196620:JD196620 SX196620:SZ196620 ACT196620:ACV196620 AMP196620:AMR196620 AWL196620:AWN196620 BGH196620:BGJ196620 BQD196620:BQF196620 BZZ196620:CAB196620 CJV196620:CJX196620 CTR196620:CTT196620 DDN196620:DDP196620 DNJ196620:DNL196620 DXF196620:DXH196620 EHB196620:EHD196620 EQX196620:EQZ196620 FAT196620:FAV196620 FKP196620:FKR196620 FUL196620:FUN196620 GEH196620:GEJ196620 GOD196620:GOF196620 GXZ196620:GYB196620 HHV196620:HHX196620 HRR196620:HRT196620 IBN196620:IBP196620 ILJ196620:ILL196620 IVF196620:IVH196620 JFB196620:JFD196620 JOX196620:JOZ196620 JYT196620:JYV196620 KIP196620:KIR196620 KSL196620:KSN196620 LCH196620:LCJ196620 LMD196620:LMF196620 LVZ196620:LWB196620 MFV196620:MFX196620 MPR196620:MPT196620 MZN196620:MZP196620 NJJ196620:NJL196620 NTF196620:NTH196620 ODB196620:ODD196620 OMX196620:OMZ196620 OWT196620:OWV196620 PGP196620:PGR196620 PQL196620:PQN196620 QAH196620:QAJ196620 QKD196620:QKF196620 QTZ196620:QUB196620 RDV196620:RDX196620 RNR196620:RNT196620 RXN196620:RXP196620 SHJ196620:SHL196620 SRF196620:SRH196620 TBB196620:TBD196620 TKX196620:TKZ196620 TUT196620:TUV196620 UEP196620:UER196620 UOL196620:UON196620 UYH196620:UYJ196620 VID196620:VIF196620 VRZ196620:VSB196620 WBV196620:WBX196620 WLR196620:WLT196620 WVN196620:WVP196620 JB262156:JD262156 SX262156:SZ262156 ACT262156:ACV262156 AMP262156:AMR262156 AWL262156:AWN262156 BGH262156:BGJ262156 BQD262156:BQF262156 BZZ262156:CAB262156 CJV262156:CJX262156 CTR262156:CTT262156 DDN262156:DDP262156 DNJ262156:DNL262156 DXF262156:DXH262156 EHB262156:EHD262156 EQX262156:EQZ262156 FAT262156:FAV262156 FKP262156:FKR262156 FUL262156:FUN262156 GEH262156:GEJ262156 GOD262156:GOF262156 GXZ262156:GYB262156 HHV262156:HHX262156 HRR262156:HRT262156 IBN262156:IBP262156 ILJ262156:ILL262156 IVF262156:IVH262156 JFB262156:JFD262156 JOX262156:JOZ262156 JYT262156:JYV262156 KIP262156:KIR262156 KSL262156:KSN262156 LCH262156:LCJ262156 LMD262156:LMF262156 LVZ262156:LWB262156 MFV262156:MFX262156 MPR262156:MPT262156 MZN262156:MZP262156 NJJ262156:NJL262156 NTF262156:NTH262156 ODB262156:ODD262156 OMX262156:OMZ262156 OWT262156:OWV262156 PGP262156:PGR262156 PQL262156:PQN262156 QAH262156:QAJ262156 QKD262156:QKF262156 QTZ262156:QUB262156 RDV262156:RDX262156 RNR262156:RNT262156 RXN262156:RXP262156 SHJ262156:SHL262156 SRF262156:SRH262156 TBB262156:TBD262156 TKX262156:TKZ262156 TUT262156:TUV262156 UEP262156:UER262156 UOL262156:UON262156 UYH262156:UYJ262156 VID262156:VIF262156 VRZ262156:VSB262156 WBV262156:WBX262156 WLR262156:WLT262156 WVN262156:WVP262156 JB327692:JD327692 SX327692:SZ327692 ACT327692:ACV327692 AMP327692:AMR327692 AWL327692:AWN327692 BGH327692:BGJ327692 BQD327692:BQF327692 BZZ327692:CAB327692 CJV327692:CJX327692 CTR327692:CTT327692 DDN327692:DDP327692 DNJ327692:DNL327692 DXF327692:DXH327692 EHB327692:EHD327692 EQX327692:EQZ327692 FAT327692:FAV327692 FKP327692:FKR327692 FUL327692:FUN327692 GEH327692:GEJ327692 GOD327692:GOF327692 GXZ327692:GYB327692 HHV327692:HHX327692 HRR327692:HRT327692 IBN327692:IBP327692 ILJ327692:ILL327692 IVF327692:IVH327692 JFB327692:JFD327692 JOX327692:JOZ327692 JYT327692:JYV327692 KIP327692:KIR327692 KSL327692:KSN327692 LCH327692:LCJ327692 LMD327692:LMF327692 LVZ327692:LWB327692 MFV327692:MFX327692 MPR327692:MPT327692 MZN327692:MZP327692 NJJ327692:NJL327692 NTF327692:NTH327692 ODB327692:ODD327692 OMX327692:OMZ327692 OWT327692:OWV327692 PGP327692:PGR327692 PQL327692:PQN327692 QAH327692:QAJ327692 QKD327692:QKF327692 QTZ327692:QUB327692 RDV327692:RDX327692 RNR327692:RNT327692 RXN327692:RXP327692 SHJ327692:SHL327692 SRF327692:SRH327692 TBB327692:TBD327692 TKX327692:TKZ327692 TUT327692:TUV327692 UEP327692:UER327692 UOL327692:UON327692 UYH327692:UYJ327692 VID327692:VIF327692 VRZ327692:VSB327692 WBV327692:WBX327692 WLR327692:WLT327692 WVN327692:WVP327692 JB393228:JD393228 SX393228:SZ393228 ACT393228:ACV393228 AMP393228:AMR393228 AWL393228:AWN393228 BGH393228:BGJ393228 BQD393228:BQF393228 BZZ393228:CAB393228 CJV393228:CJX393228 CTR393228:CTT393228 DDN393228:DDP393228 DNJ393228:DNL393228 DXF393228:DXH393228 EHB393228:EHD393228 EQX393228:EQZ393228 FAT393228:FAV393228 FKP393228:FKR393228 FUL393228:FUN393228 GEH393228:GEJ393228 GOD393228:GOF393228 GXZ393228:GYB393228 HHV393228:HHX393228 HRR393228:HRT393228 IBN393228:IBP393228 ILJ393228:ILL393228 IVF393228:IVH393228 JFB393228:JFD393228 JOX393228:JOZ393228 JYT393228:JYV393228 KIP393228:KIR393228 KSL393228:KSN393228 LCH393228:LCJ393228 LMD393228:LMF393228 LVZ393228:LWB393228 MFV393228:MFX393228 MPR393228:MPT393228 MZN393228:MZP393228 NJJ393228:NJL393228 NTF393228:NTH393228 ODB393228:ODD393228 OMX393228:OMZ393228 OWT393228:OWV393228 PGP393228:PGR393228 PQL393228:PQN393228 QAH393228:QAJ393228 QKD393228:QKF393228 QTZ393228:QUB393228 RDV393228:RDX393228 RNR393228:RNT393228 RXN393228:RXP393228 SHJ393228:SHL393228 SRF393228:SRH393228 TBB393228:TBD393228 TKX393228:TKZ393228 TUT393228:TUV393228 UEP393228:UER393228 UOL393228:UON393228 UYH393228:UYJ393228 VID393228:VIF393228 VRZ393228:VSB393228 WBV393228:WBX393228 WLR393228:WLT393228 WVN393228:WVP393228 JB458764:JD458764 SX458764:SZ458764 ACT458764:ACV458764 AMP458764:AMR458764 AWL458764:AWN458764 BGH458764:BGJ458764 BQD458764:BQF458764 BZZ458764:CAB458764 CJV458764:CJX458764 CTR458764:CTT458764 DDN458764:DDP458764 DNJ458764:DNL458764 DXF458764:DXH458764 EHB458764:EHD458764 EQX458764:EQZ458764 FAT458764:FAV458764 FKP458764:FKR458764 FUL458764:FUN458764 GEH458764:GEJ458764 GOD458764:GOF458764 GXZ458764:GYB458764 HHV458764:HHX458764 HRR458764:HRT458764 IBN458764:IBP458764 ILJ458764:ILL458764 IVF458764:IVH458764 JFB458764:JFD458764 JOX458764:JOZ458764 JYT458764:JYV458764 KIP458764:KIR458764 KSL458764:KSN458764 LCH458764:LCJ458764 LMD458764:LMF458764 LVZ458764:LWB458764 MFV458764:MFX458764 MPR458764:MPT458764 MZN458764:MZP458764 NJJ458764:NJL458764 NTF458764:NTH458764 ODB458764:ODD458764 OMX458764:OMZ458764 OWT458764:OWV458764 PGP458764:PGR458764 PQL458764:PQN458764 QAH458764:QAJ458764 QKD458764:QKF458764 QTZ458764:QUB458764 RDV458764:RDX458764 RNR458764:RNT458764 RXN458764:RXP458764 SHJ458764:SHL458764 SRF458764:SRH458764 TBB458764:TBD458764 TKX458764:TKZ458764 TUT458764:TUV458764 UEP458764:UER458764 UOL458764:UON458764 UYH458764:UYJ458764 VID458764:VIF458764 VRZ458764:VSB458764 WBV458764:WBX458764 WLR458764:WLT458764 WVN458764:WVP458764 JB524300:JD524300 SX524300:SZ524300 ACT524300:ACV524300 AMP524300:AMR524300 AWL524300:AWN524300 BGH524300:BGJ524300 BQD524300:BQF524300 BZZ524300:CAB524300 CJV524300:CJX524300 CTR524300:CTT524300 DDN524300:DDP524300 DNJ524300:DNL524300 DXF524300:DXH524300 EHB524300:EHD524300 EQX524300:EQZ524300 FAT524300:FAV524300 FKP524300:FKR524300 FUL524300:FUN524300 GEH524300:GEJ524300 GOD524300:GOF524300 GXZ524300:GYB524300 HHV524300:HHX524300 HRR524300:HRT524300 IBN524300:IBP524300 ILJ524300:ILL524300 IVF524300:IVH524300 JFB524300:JFD524300 JOX524300:JOZ524300 JYT524300:JYV524300 KIP524300:KIR524300 KSL524300:KSN524300 LCH524300:LCJ524300 LMD524300:LMF524300 LVZ524300:LWB524300 MFV524300:MFX524300 MPR524300:MPT524300 MZN524300:MZP524300 NJJ524300:NJL524300 NTF524300:NTH524300 ODB524300:ODD524300 OMX524300:OMZ524300 OWT524300:OWV524300 PGP524300:PGR524300 PQL524300:PQN524300 QAH524300:QAJ524300 QKD524300:QKF524300 QTZ524300:QUB524300 RDV524300:RDX524300 RNR524300:RNT524300 RXN524300:RXP524300 SHJ524300:SHL524300 SRF524300:SRH524300 TBB524300:TBD524300 TKX524300:TKZ524300 TUT524300:TUV524300 UEP524300:UER524300 UOL524300:UON524300 UYH524300:UYJ524300 VID524300:VIF524300 VRZ524300:VSB524300 WBV524300:WBX524300 WLR524300:WLT524300 WVN524300:WVP524300 JB589836:JD589836 SX589836:SZ589836 ACT589836:ACV589836 AMP589836:AMR589836 AWL589836:AWN589836 BGH589836:BGJ589836 BQD589836:BQF589836 BZZ589836:CAB589836 CJV589836:CJX589836 CTR589836:CTT589836 DDN589836:DDP589836 DNJ589836:DNL589836 DXF589836:DXH589836 EHB589836:EHD589836 EQX589836:EQZ589836 FAT589836:FAV589836 FKP589836:FKR589836 FUL589836:FUN589836 GEH589836:GEJ589836 GOD589836:GOF589836 GXZ589836:GYB589836 HHV589836:HHX589836 HRR589836:HRT589836 IBN589836:IBP589836 ILJ589836:ILL589836 IVF589836:IVH589836 JFB589836:JFD589836 JOX589836:JOZ589836 JYT589836:JYV589836 KIP589836:KIR589836 KSL589836:KSN589836 LCH589836:LCJ589836 LMD589836:LMF589836 LVZ589836:LWB589836 MFV589836:MFX589836 MPR589836:MPT589836 MZN589836:MZP589836 NJJ589836:NJL589836 NTF589836:NTH589836 ODB589836:ODD589836 OMX589836:OMZ589836 OWT589836:OWV589836 PGP589836:PGR589836 PQL589836:PQN589836 QAH589836:QAJ589836 QKD589836:QKF589836 QTZ589836:QUB589836 RDV589836:RDX589836 RNR589836:RNT589836 RXN589836:RXP589836 SHJ589836:SHL589836 SRF589836:SRH589836 TBB589836:TBD589836 TKX589836:TKZ589836 TUT589836:TUV589836 UEP589836:UER589836 UOL589836:UON589836 UYH589836:UYJ589836 VID589836:VIF589836 VRZ589836:VSB589836 WBV589836:WBX589836 WLR589836:WLT589836 WVN589836:WVP589836 JB655372:JD655372 SX655372:SZ655372 ACT655372:ACV655372 AMP655372:AMR655372 AWL655372:AWN655372 BGH655372:BGJ655372 BQD655372:BQF655372 BZZ655372:CAB655372 CJV655372:CJX655372 CTR655372:CTT655372 DDN655372:DDP655372 DNJ655372:DNL655372 DXF655372:DXH655372 EHB655372:EHD655372 EQX655372:EQZ655372 FAT655372:FAV655372 FKP655372:FKR655372 FUL655372:FUN655372 GEH655372:GEJ655372 GOD655372:GOF655372 GXZ655372:GYB655372 HHV655372:HHX655372 HRR655372:HRT655372 IBN655372:IBP655372 ILJ655372:ILL655372 IVF655372:IVH655372 JFB655372:JFD655372 JOX655372:JOZ655372 JYT655372:JYV655372 KIP655372:KIR655372 KSL655372:KSN655372 LCH655372:LCJ655372 LMD655372:LMF655372 LVZ655372:LWB655372 MFV655372:MFX655372 MPR655372:MPT655372 MZN655372:MZP655372 NJJ655372:NJL655372 NTF655372:NTH655372 ODB655372:ODD655372 OMX655372:OMZ655372 OWT655372:OWV655372 PGP655372:PGR655372 PQL655372:PQN655372 QAH655372:QAJ655372 QKD655372:QKF655372 QTZ655372:QUB655372 RDV655372:RDX655372 RNR655372:RNT655372 RXN655372:RXP655372 SHJ655372:SHL655372 SRF655372:SRH655372 TBB655372:TBD655372 TKX655372:TKZ655372 TUT655372:TUV655372 UEP655372:UER655372 UOL655372:UON655372 UYH655372:UYJ655372 VID655372:VIF655372 VRZ655372:VSB655372 WBV655372:WBX655372 WLR655372:WLT655372 WVN655372:WVP655372 JB720908:JD720908 SX720908:SZ720908 ACT720908:ACV720908 AMP720908:AMR720908 AWL720908:AWN720908 BGH720908:BGJ720908 BQD720908:BQF720908 BZZ720908:CAB720908 CJV720908:CJX720908 CTR720908:CTT720908 DDN720908:DDP720908 DNJ720908:DNL720908 DXF720908:DXH720908 EHB720908:EHD720908 EQX720908:EQZ720908 FAT720908:FAV720908 FKP720908:FKR720908 FUL720908:FUN720908 GEH720908:GEJ720908 GOD720908:GOF720908 GXZ720908:GYB720908 HHV720908:HHX720908 HRR720908:HRT720908 IBN720908:IBP720908 ILJ720908:ILL720908 IVF720908:IVH720908 JFB720908:JFD720908 JOX720908:JOZ720908 JYT720908:JYV720908 KIP720908:KIR720908 KSL720908:KSN720908 LCH720908:LCJ720908 LMD720908:LMF720908 LVZ720908:LWB720908 MFV720908:MFX720908 MPR720908:MPT720908 MZN720908:MZP720908 NJJ720908:NJL720908 NTF720908:NTH720908 ODB720908:ODD720908 OMX720908:OMZ720908 OWT720908:OWV720908 PGP720908:PGR720908 PQL720908:PQN720908 QAH720908:QAJ720908 QKD720908:QKF720908 QTZ720908:QUB720908 RDV720908:RDX720908 RNR720908:RNT720908 RXN720908:RXP720908 SHJ720908:SHL720908 SRF720908:SRH720908 TBB720908:TBD720908 TKX720908:TKZ720908 TUT720908:TUV720908 UEP720908:UER720908 UOL720908:UON720908 UYH720908:UYJ720908 VID720908:VIF720908 VRZ720908:VSB720908 WBV720908:WBX720908 WLR720908:WLT720908 WVN720908:WVP720908 JB786444:JD786444 SX786444:SZ786444 ACT786444:ACV786444 AMP786444:AMR786444 AWL786444:AWN786444 BGH786444:BGJ786444 BQD786444:BQF786444 BZZ786444:CAB786444 CJV786444:CJX786444 CTR786444:CTT786444 DDN786444:DDP786444 DNJ786444:DNL786444 DXF786444:DXH786444 EHB786444:EHD786444 EQX786444:EQZ786444 FAT786444:FAV786444 FKP786444:FKR786444 FUL786444:FUN786444 GEH786444:GEJ786444 GOD786444:GOF786444 GXZ786444:GYB786444 HHV786444:HHX786444 HRR786444:HRT786444 IBN786444:IBP786444 ILJ786444:ILL786444 IVF786444:IVH786444 JFB786444:JFD786444 JOX786444:JOZ786444 JYT786444:JYV786444 KIP786444:KIR786444 KSL786444:KSN786444 LCH786444:LCJ786444 LMD786444:LMF786444 LVZ786444:LWB786444 MFV786444:MFX786444 MPR786444:MPT786444 MZN786444:MZP786444 NJJ786444:NJL786444 NTF786444:NTH786444 ODB786444:ODD786444 OMX786444:OMZ786444 OWT786444:OWV786444 PGP786444:PGR786444 PQL786444:PQN786444 QAH786444:QAJ786444 QKD786444:QKF786444 QTZ786444:QUB786444 RDV786444:RDX786444 RNR786444:RNT786444 RXN786444:RXP786444 SHJ786444:SHL786444 SRF786444:SRH786444 TBB786444:TBD786444 TKX786444:TKZ786444 TUT786444:TUV786444 UEP786444:UER786444 UOL786444:UON786444 UYH786444:UYJ786444 VID786444:VIF786444 VRZ786444:VSB786444 WBV786444:WBX786444 WLR786444:WLT786444 WVN786444:WVP786444 JB851980:JD851980 SX851980:SZ851980 ACT851980:ACV851980 AMP851980:AMR851980 AWL851980:AWN851980 BGH851980:BGJ851980 BQD851980:BQF851980 BZZ851980:CAB851980 CJV851980:CJX851980 CTR851980:CTT851980 DDN851980:DDP851980 DNJ851980:DNL851980 DXF851980:DXH851980 EHB851980:EHD851980 EQX851980:EQZ851980 FAT851980:FAV851980 FKP851980:FKR851980 FUL851980:FUN851980 GEH851980:GEJ851980 GOD851980:GOF851980 GXZ851980:GYB851980 HHV851980:HHX851980 HRR851980:HRT851980 IBN851980:IBP851980 ILJ851980:ILL851980 IVF851980:IVH851980 JFB851980:JFD851980 JOX851980:JOZ851980 JYT851980:JYV851980 KIP851980:KIR851980 KSL851980:KSN851980 LCH851980:LCJ851980 LMD851980:LMF851980 LVZ851980:LWB851980 MFV851980:MFX851980 MPR851980:MPT851980 MZN851980:MZP851980 NJJ851980:NJL851980 NTF851980:NTH851980 ODB851980:ODD851980 OMX851980:OMZ851980 OWT851980:OWV851980 PGP851980:PGR851980 PQL851980:PQN851980 QAH851980:QAJ851980 QKD851980:QKF851980 QTZ851980:QUB851980 RDV851980:RDX851980 RNR851980:RNT851980 RXN851980:RXP851980 SHJ851980:SHL851980 SRF851980:SRH851980 TBB851980:TBD851980 TKX851980:TKZ851980 TUT851980:TUV851980 UEP851980:UER851980 UOL851980:UON851980 UYH851980:UYJ851980 VID851980:VIF851980 VRZ851980:VSB851980 WBV851980:WBX851980 WLR851980:WLT851980 WVN851980:WVP851980 JB917516:JD917516 SX917516:SZ917516 ACT917516:ACV917516 AMP917516:AMR917516 AWL917516:AWN917516 BGH917516:BGJ917516 BQD917516:BQF917516 BZZ917516:CAB917516 CJV917516:CJX917516 CTR917516:CTT917516 DDN917516:DDP917516 DNJ917516:DNL917516 DXF917516:DXH917516 EHB917516:EHD917516 EQX917516:EQZ917516 FAT917516:FAV917516 FKP917516:FKR917516 FUL917516:FUN917516 GEH917516:GEJ917516 GOD917516:GOF917516 GXZ917516:GYB917516 HHV917516:HHX917516 HRR917516:HRT917516 IBN917516:IBP917516 ILJ917516:ILL917516 IVF917516:IVH917516 JFB917516:JFD917516 JOX917516:JOZ917516 JYT917516:JYV917516 KIP917516:KIR917516 KSL917516:KSN917516 LCH917516:LCJ917516 LMD917516:LMF917516 LVZ917516:LWB917516 MFV917516:MFX917516 MPR917516:MPT917516 MZN917516:MZP917516 NJJ917516:NJL917516 NTF917516:NTH917516 ODB917516:ODD917516 OMX917516:OMZ917516 OWT917516:OWV917516 PGP917516:PGR917516 PQL917516:PQN917516 QAH917516:QAJ917516 QKD917516:QKF917516 QTZ917516:QUB917516 RDV917516:RDX917516 RNR917516:RNT917516 RXN917516:RXP917516 SHJ917516:SHL917516 SRF917516:SRH917516 TBB917516:TBD917516 TKX917516:TKZ917516 TUT917516:TUV917516 UEP917516:UER917516 UOL917516:UON917516 UYH917516:UYJ917516 VID917516:VIF917516 VRZ917516:VSB917516 WBV917516:WBX917516 WLR917516:WLT917516 WVN917516:WVP917516 JB983052:JD983052 SX983052:SZ983052 ACT983052:ACV983052 AMP983052:AMR983052 AWL983052:AWN983052 BGH983052:BGJ983052 BQD983052:BQF983052 BZZ983052:CAB983052 CJV983052:CJX983052 CTR983052:CTT983052 DDN983052:DDP983052 DNJ983052:DNL983052 DXF983052:DXH983052 EHB983052:EHD983052 EQX983052:EQZ983052 FAT983052:FAV983052 FKP983052:FKR983052 FUL983052:FUN983052 GEH983052:GEJ983052 GOD983052:GOF983052 GXZ983052:GYB983052 HHV983052:HHX983052 HRR983052:HRT983052 IBN983052:IBP983052 ILJ983052:ILL983052 IVF983052:IVH983052 JFB983052:JFD983052 JOX983052:JOZ983052 JYT983052:JYV983052 KIP983052:KIR983052 KSL983052:KSN983052 LCH983052:LCJ983052 LMD983052:LMF983052 LVZ983052:LWB983052 MFV983052:MFX983052 MPR983052:MPT983052 MZN983052:MZP983052 NJJ983052:NJL983052 NTF983052:NTH983052 ODB983052:ODD983052 OMX983052:OMZ983052 OWT983052:OWV983052 PGP983052:PGR983052 PQL983052:PQN983052 QAH983052:QAJ983052 QKD983052:QKF983052 QTZ983052:QUB983052 RDV983052:RDX983052 RNR983052:RNT983052 RXN983052:RXP983052 SHJ983052:SHL983052 SRF983052:SRH983052 TBB983052:TBD983052 TKX983052:TKZ983052 TUT983052:TUV983052 UEP983052:UER983052 UOL983052:UON983052 UYH983052:UYJ983052 VID983052:VIF983052 VRZ983052:VSB983052 WBV983052:WBX983052 WLR983052:WLT983052 WVN983052:WVP983052 H131079 G131084 H196615 G196620 H262151 G262156 H327687 G327692 H393223 G393228 H458759 G458764 H524295 G524300 H589831 G589836 H655367 G655372 H720903 G720908 H786439 G786444 H851975 G851980 H917511 G917516 H983047 G983052 H65543 G65548" xr:uid="{00000000-0002-0000-0000-000004000000}">
      <formula1>(0.07*G65541)/1</formula1>
    </dataValidation>
    <dataValidation type="decimal" operator="lessThan" allowBlank="1" showInputMessage="1" showErrorMessage="1" promptTitle="Tähelepanu!" prompt="SiM toetus on kuni 25% projekti kogukuludest." sqref="H131080 H196616 H262152 H327688 H393224 H458760 H524296 H589832 H655368 H720904 H786440 H851976 H917512 H983048 H65544" xr:uid="{00000000-0002-0000-0000-000005000000}">
      <formula1>G65549*0.25</formula1>
    </dataValidation>
    <dataValidation operator="equal" allowBlank="1" showErrorMessage="1" promptTitle="Tähelepanu!" prompt="AMIF tulu peab võrduma AMIF kuluga." sqref="B13" xr:uid="{00000000-0002-0000-0000-000006000000}"/>
    <dataValidation type="list" allowBlank="1" showInputMessage="1" showErrorMessage="1" promptTitle="Tähelepanu!" prompt="Vali nimekirjast projekti valdkond!" sqref="B10" xr:uid="{00000000-0002-0000-0000-000007000000}">
      <formula1>Valdkond</formula1>
    </dataValidation>
    <dataValidation type="list" allowBlank="1" showInputMessage="1" showErrorMessage="1" errorTitle="Tähelepanu!" error="Vali ühik nimekirjast" promptTitle="Tähelepanu!" prompt="Vali ühik nimekirjast" sqref="D36:D41 D43:D56"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8" xr:uid="{00000000-0002-0000-0000-000009000000}">
      <formula1>ROUND(G57*7%,2)</formula1>
    </dataValidation>
    <dataValidation type="decimal" allowBlank="1" showInputMessage="1" showErrorMessage="1" errorTitle="Tähelepanu!" error="AMIF toetuse osakaal ei saa olla suurem kui 75%" promptTitle="Tähelepanu!" prompt="AMIF toetuse osakaal ei saa olla suurem kui 75%" sqref="D14"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6" xr:uid="{00000000-0002-0000-0000-00000B000000}">
      <formula1>100</formula1>
    </dataValidation>
    <dataValidation type="decimal" operator="equal" allowBlank="1" showInputMessage="1" showErrorMessage="1" sqref="C16" xr:uid="{00000000-0002-0000-0000-00000C000000}">
      <formula1>C24</formula1>
    </dataValidation>
    <dataValidation type="custom" allowBlank="1" showInputMessage="1" showErrorMessage="1" sqref="D15" xr:uid="{00000000-0002-0000-0000-00000D000000}">
      <formula1>IF(SUM(D14:D15)&gt;100," ",100-(D14+#REF!+#REF!+#REF!))</formula1>
    </dataValidation>
    <dataValidation type="decimal" operator="equal" allowBlank="1" showInputMessage="1" showErrorMessage="1" promptTitle="Tähelepanu!" prompt="Kogusumma peab olema võrdne projekti kogukuludega." sqref="B30" xr:uid="{00000000-0002-0000-0000-00000E000000}">
      <formula1>#REF!</formula1>
    </dataValidation>
  </dataValidations>
  <pageMargins left="0.7" right="0.7" top="0.75" bottom="0.75" header="0.3" footer="0.3"/>
  <pageSetup paperSize="9" orientation="landscape" r:id="rId1"/>
  <ignoredErrors>
    <ignoredError sqref="C16:D16 G35 G3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7109375" bestFit="1" customWidth="1"/>
  </cols>
  <sheetData>
    <row r="1" spans="1:1" ht="15.75" x14ac:dyDescent="0.25">
      <c r="A1" s="1" t="s">
        <v>10</v>
      </c>
    </row>
    <row r="2" spans="1:1" ht="15.75" x14ac:dyDescent="0.25">
      <c r="A2" s="1" t="s">
        <v>11</v>
      </c>
    </row>
    <row r="3" spans="1:1" ht="15.75" x14ac:dyDescent="0.25">
      <c r="A3" s="1" t="s">
        <v>12</v>
      </c>
    </row>
    <row r="6" spans="1:1" ht="15.75" x14ac:dyDescent="0.25">
      <c r="A6" s="1" t="s">
        <v>22</v>
      </c>
    </row>
    <row r="7" spans="1:1" ht="15.75" x14ac:dyDescent="0.25">
      <c r="A7" s="1" t="s">
        <v>36</v>
      </c>
    </row>
    <row r="8" spans="1:1" ht="15.75" x14ac:dyDescent="0.25">
      <c r="A8" s="1" t="s">
        <v>29</v>
      </c>
    </row>
    <row r="9" spans="1:1" ht="15.75" x14ac:dyDescent="0.25">
      <c r="A9" s="1" t="s">
        <v>30</v>
      </c>
    </row>
    <row r="12" spans="1:1" ht="15.75" x14ac:dyDescent="0.25">
      <c r="A12" s="1" t="s">
        <v>33</v>
      </c>
    </row>
    <row r="13" spans="1:1" ht="15.75" x14ac:dyDescent="0.25">
      <c r="A13" s="1" t="s">
        <v>34</v>
      </c>
    </row>
    <row r="14" spans="1:1" ht="15.75" x14ac:dyDescent="0.25">
      <c r="A14" s="1"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 Eelarve</vt:lpstr>
      <vt:lpstr>Nähtamatu leht</vt:lpstr>
      <vt:lpstr>Kinnituskiri</vt:lpstr>
      <vt:lpstr>Projekti_valdkond</vt:lpstr>
      <vt:lpstr>Ühik</vt:lpstr>
      <vt:lpstr>Valdkond</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37258</cp:lastModifiedBy>
  <cp:lastPrinted>2020-02-11T09:57:54Z</cp:lastPrinted>
  <dcterms:created xsi:type="dcterms:W3CDTF">2014-06-17T10:19:13Z</dcterms:created>
  <dcterms:modified xsi:type="dcterms:W3CDTF">2023-06-05T07:29:18Z</dcterms:modified>
</cp:coreProperties>
</file>